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6/"/>
    </mc:Choice>
  </mc:AlternateContent>
  <xr:revisionPtr revIDLastSave="572" documentId="11_F25DC773A252ABDACC10482D19DC65D65BDE5902" xr6:coauthVersionLast="47" xr6:coauthVersionMax="47" xr10:uidLastSave="{44EA9E3E-3FFE-4340-B328-FF3425E0641F}"/>
  <bookViews>
    <workbookView xWindow="28680" yWindow="-120" windowWidth="29040" windowHeight="15720" activeTab="5" xr2:uid="{00000000-000D-0000-FFFF-FFFF00000000}"/>
  </bookViews>
  <sheets>
    <sheet name="PRESUPUESTO APROBADO" sheetId="1" r:id="rId1"/>
    <sheet name="ENERO" sheetId="3" r:id="rId2"/>
    <sheet name="FEBRERO" sheetId="4" r:id="rId3"/>
    <sheet name="MARZO" sheetId="5" r:id="rId4"/>
    <sheet name="ABRIL" sheetId="6" r:id="rId5"/>
    <sheet name="MAYO" sheetId="7" r:id="rId6"/>
  </sheets>
  <definedNames>
    <definedName name="_xlnm.Print_Titles" localSheetId="4">ABRIL!$1:$7</definedName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5">MAYO!$1:$7</definedName>
    <definedName name="_xlnm.Print_Titles" localSheetId="0">'PRESUPUESTO APROBADO'!$1:$7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7" l="1"/>
  <c r="D82" i="7"/>
  <c r="D81" i="7" s="1"/>
  <c r="E81" i="7"/>
  <c r="C81" i="7"/>
  <c r="D80" i="7"/>
  <c r="D79" i="7"/>
  <c r="D78" i="7" s="1"/>
  <c r="P78" i="7"/>
  <c r="P83" i="7" s="1"/>
  <c r="O78" i="7"/>
  <c r="O83" i="7" s="1"/>
  <c r="N78" i="7"/>
  <c r="N83" i="7" s="1"/>
  <c r="M78" i="7"/>
  <c r="M83" i="7" s="1"/>
  <c r="L78" i="7"/>
  <c r="L83" i="7" s="1"/>
  <c r="K78" i="7"/>
  <c r="K83" i="7" s="1"/>
  <c r="J78" i="7"/>
  <c r="J83" i="7" s="1"/>
  <c r="I78" i="7"/>
  <c r="I83" i="7" s="1"/>
  <c r="H78" i="7"/>
  <c r="H83" i="7" s="1"/>
  <c r="G78" i="7"/>
  <c r="F78" i="7"/>
  <c r="E78" i="7"/>
  <c r="C78" i="7"/>
  <c r="E77" i="7"/>
  <c r="D77" i="7"/>
  <c r="D75" i="7" s="1"/>
  <c r="E76" i="7"/>
  <c r="D76" i="7"/>
  <c r="G75" i="7"/>
  <c r="G83" i="7" s="1"/>
  <c r="F75" i="7"/>
  <c r="F83" i="7" s="1"/>
  <c r="E75" i="7"/>
  <c r="E83" i="7" s="1"/>
  <c r="C75" i="7"/>
  <c r="G74" i="7"/>
  <c r="F74" i="7"/>
  <c r="E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D68" i="7"/>
  <c r="D67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D50" i="7"/>
  <c r="D49" i="7"/>
  <c r="D48" i="7"/>
  <c r="D47" i="7"/>
  <c r="D46" i="7"/>
  <c r="D45" i="7"/>
  <c r="D44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P73" i="7" s="1"/>
  <c r="P84" i="7" s="1"/>
  <c r="O9" i="7"/>
  <c r="O73" i="7" s="1"/>
  <c r="O84" i="7" s="1"/>
  <c r="N9" i="7"/>
  <c r="N73" i="7" s="1"/>
  <c r="N84" i="7" s="1"/>
  <c r="M9" i="7"/>
  <c r="M73" i="7" s="1"/>
  <c r="M84" i="7" s="1"/>
  <c r="L9" i="7"/>
  <c r="L73" i="7" s="1"/>
  <c r="L84" i="7" s="1"/>
  <c r="K9" i="7"/>
  <c r="K73" i="7" s="1"/>
  <c r="K84" i="7" s="1"/>
  <c r="J9" i="7"/>
  <c r="J73" i="7" s="1"/>
  <c r="J84" i="7" s="1"/>
  <c r="I9" i="7"/>
  <c r="H9" i="7"/>
  <c r="H73" i="7" s="1"/>
  <c r="H84" i="7" s="1"/>
  <c r="G9" i="7"/>
  <c r="G73" i="7" s="1"/>
  <c r="G84" i="7" s="1"/>
  <c r="F9" i="7"/>
  <c r="F73" i="7" s="1"/>
  <c r="F84" i="7" s="1"/>
  <c r="E9" i="7"/>
  <c r="E73" i="7" s="1"/>
  <c r="E84" i="7" s="1"/>
  <c r="C9" i="7"/>
  <c r="B9" i="7"/>
  <c r="B73" i="7" s="1"/>
  <c r="B84" i="7" s="1"/>
  <c r="P83" i="6"/>
  <c r="O83" i="6"/>
  <c r="N83" i="6"/>
  <c r="M83" i="6"/>
  <c r="L83" i="6"/>
  <c r="K83" i="6"/>
  <c r="J83" i="6"/>
  <c r="D82" i="6"/>
  <c r="E81" i="6"/>
  <c r="D81" i="6"/>
  <c r="C81" i="6"/>
  <c r="D80" i="6"/>
  <c r="D79" i="6"/>
  <c r="D78" i="6" s="1"/>
  <c r="P78" i="6"/>
  <c r="O78" i="6"/>
  <c r="N78" i="6"/>
  <c r="M78" i="6"/>
  <c r="L78" i="6"/>
  <c r="K78" i="6"/>
  <c r="J78" i="6"/>
  <c r="I78" i="6"/>
  <c r="I83" i="6" s="1"/>
  <c r="H78" i="6"/>
  <c r="H83" i="6" s="1"/>
  <c r="G78" i="6"/>
  <c r="F78" i="6"/>
  <c r="E78" i="6"/>
  <c r="C78" i="6"/>
  <c r="E77" i="6"/>
  <c r="D77" i="6"/>
  <c r="E76" i="6"/>
  <c r="D76" i="6"/>
  <c r="G75" i="6"/>
  <c r="G83" i="6" s="1"/>
  <c r="F75" i="6"/>
  <c r="F83" i="6" s="1"/>
  <c r="E75" i="6"/>
  <c r="E83" i="6" s="1"/>
  <c r="D75" i="6"/>
  <c r="C75" i="6"/>
  <c r="G74" i="6"/>
  <c r="I73" i="6"/>
  <c r="I84" i="6" s="1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D68" i="6"/>
  <c r="D67" i="6"/>
  <c r="D66" i="6" s="1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D42" i="6"/>
  <c r="D41" i="6"/>
  <c r="D35" i="6" s="1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O73" i="6" s="1"/>
  <c r="O84" i="6" s="1"/>
  <c r="N15" i="6"/>
  <c r="N73" i="6" s="1"/>
  <c r="N84" i="6" s="1"/>
  <c r="M15" i="6"/>
  <c r="M73" i="6" s="1"/>
  <c r="M84" i="6" s="1"/>
  <c r="L15" i="6"/>
  <c r="L73" i="6" s="1"/>
  <c r="L84" i="6" s="1"/>
  <c r="K15" i="6"/>
  <c r="K73" i="6" s="1"/>
  <c r="K84" i="6" s="1"/>
  <c r="J15" i="6"/>
  <c r="J73" i="6" s="1"/>
  <c r="J84" i="6" s="1"/>
  <c r="I15" i="6"/>
  <c r="H15" i="6"/>
  <c r="G15" i="6"/>
  <c r="F15" i="6"/>
  <c r="E15" i="6"/>
  <c r="C15" i="6"/>
  <c r="B15" i="6"/>
  <c r="B73" i="6" s="1"/>
  <c r="B84" i="6" s="1"/>
  <c r="D14" i="6"/>
  <c r="D13" i="6"/>
  <c r="D12" i="6"/>
  <c r="D11" i="6"/>
  <c r="D10" i="6"/>
  <c r="P9" i="6"/>
  <c r="P73" i="6" s="1"/>
  <c r="P84" i="6" s="1"/>
  <c r="O9" i="6"/>
  <c r="N9" i="6"/>
  <c r="M9" i="6"/>
  <c r="L9" i="6"/>
  <c r="K9" i="6"/>
  <c r="J9" i="6"/>
  <c r="I9" i="6"/>
  <c r="H9" i="6"/>
  <c r="G9" i="6"/>
  <c r="G73" i="6" s="1"/>
  <c r="F9" i="6"/>
  <c r="F73" i="6" s="1"/>
  <c r="E9" i="6"/>
  <c r="E73" i="6" s="1"/>
  <c r="C9" i="6"/>
  <c r="B9" i="6"/>
  <c r="D73" i="5"/>
  <c r="D61" i="5"/>
  <c r="G73" i="5"/>
  <c r="C73" i="7" l="1"/>
  <c r="C84" i="7" s="1"/>
  <c r="D25" i="7"/>
  <c r="D15" i="7"/>
  <c r="I84" i="7"/>
  <c r="D9" i="7"/>
  <c r="D83" i="7"/>
  <c r="D74" i="7"/>
  <c r="C73" i="6"/>
  <c r="C84" i="6" s="1"/>
  <c r="D51" i="6"/>
  <c r="D25" i="6"/>
  <c r="H73" i="6"/>
  <c r="H84" i="6" s="1"/>
  <c r="D15" i="6"/>
  <c r="D9" i="6"/>
  <c r="G84" i="6"/>
  <c r="D74" i="6"/>
  <c r="E84" i="6"/>
  <c r="F84" i="6"/>
  <c r="D83" i="6"/>
  <c r="E74" i="6"/>
  <c r="F74" i="6"/>
  <c r="O83" i="5"/>
  <c r="N83" i="5"/>
  <c r="K83" i="5"/>
  <c r="J83" i="5"/>
  <c r="I83" i="5"/>
  <c r="F83" i="5"/>
  <c r="D82" i="5"/>
  <c r="E81" i="5"/>
  <c r="D81" i="5"/>
  <c r="C81" i="5"/>
  <c r="D80" i="5"/>
  <c r="D79" i="5"/>
  <c r="P78" i="5"/>
  <c r="P83" i="5" s="1"/>
  <c r="O78" i="5"/>
  <c r="N78" i="5"/>
  <c r="M78" i="5"/>
  <c r="M83" i="5" s="1"/>
  <c r="L78" i="5"/>
  <c r="L83" i="5" s="1"/>
  <c r="K78" i="5"/>
  <c r="J78" i="5"/>
  <c r="I78" i="5"/>
  <c r="H78" i="5"/>
  <c r="H83" i="5" s="1"/>
  <c r="G78" i="5"/>
  <c r="G83" i="5" s="1"/>
  <c r="F78" i="5"/>
  <c r="E78" i="5"/>
  <c r="D78" i="5"/>
  <c r="C78" i="5"/>
  <c r="E77" i="5"/>
  <c r="D77" i="5"/>
  <c r="E76" i="5"/>
  <c r="D76" i="5" s="1"/>
  <c r="D75" i="5" s="1"/>
  <c r="G75" i="5"/>
  <c r="F75" i="5"/>
  <c r="C75" i="5"/>
  <c r="G74" i="5"/>
  <c r="F74" i="5"/>
  <c r="O73" i="5"/>
  <c r="O84" i="5" s="1"/>
  <c r="C73" i="5"/>
  <c r="C84" i="5" s="1"/>
  <c r="D72" i="5"/>
  <c r="D71" i="5"/>
  <c r="D70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50" i="5"/>
  <c r="D49" i="5"/>
  <c r="D48" i="5"/>
  <c r="D47" i="5"/>
  <c r="D46" i="5"/>
  <c r="D45" i="5"/>
  <c r="D43" i="5" s="1"/>
  <c r="D44" i="5"/>
  <c r="P43" i="5"/>
  <c r="O43" i="5"/>
  <c r="N43" i="5"/>
  <c r="N73" i="5" s="1"/>
  <c r="N84" i="5" s="1"/>
  <c r="M43" i="5"/>
  <c r="L43" i="5"/>
  <c r="K43" i="5"/>
  <c r="J43" i="5"/>
  <c r="I43" i="5"/>
  <c r="H43" i="5"/>
  <c r="G43" i="5"/>
  <c r="F43" i="5"/>
  <c r="E43" i="5"/>
  <c r="C43" i="5"/>
  <c r="B43" i="5"/>
  <c r="B73" i="5" s="1"/>
  <c r="B84" i="5" s="1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P73" i="5" s="1"/>
  <c r="O15" i="5"/>
  <c r="N15" i="5"/>
  <c r="M15" i="5"/>
  <c r="L15" i="5"/>
  <c r="K15" i="5"/>
  <c r="K73" i="5" s="1"/>
  <c r="K84" i="5" s="1"/>
  <c r="J15" i="5"/>
  <c r="J73" i="5" s="1"/>
  <c r="J84" i="5" s="1"/>
  <c r="I15" i="5"/>
  <c r="I73" i="5" s="1"/>
  <c r="I84" i="5" s="1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N9" i="5"/>
  <c r="M9" i="5"/>
  <c r="M73" i="5" s="1"/>
  <c r="L9" i="5"/>
  <c r="L73" i="5" s="1"/>
  <c r="L84" i="5" s="1"/>
  <c r="K9" i="5"/>
  <c r="J9" i="5"/>
  <c r="I9" i="5"/>
  <c r="H9" i="5"/>
  <c r="H73" i="5" s="1"/>
  <c r="H84" i="5" s="1"/>
  <c r="G9" i="5"/>
  <c r="F9" i="5"/>
  <c r="F73" i="5" s="1"/>
  <c r="F84" i="5" s="1"/>
  <c r="E9" i="5"/>
  <c r="E73" i="5" s="1"/>
  <c r="C9" i="5"/>
  <c r="B9" i="5"/>
  <c r="D10" i="4"/>
  <c r="K83" i="4"/>
  <c r="J83" i="4"/>
  <c r="I83" i="4"/>
  <c r="H83" i="4"/>
  <c r="F83" i="4"/>
  <c r="D82" i="4"/>
  <c r="E81" i="4"/>
  <c r="D81" i="4"/>
  <c r="C81" i="4"/>
  <c r="D80" i="4"/>
  <c r="D79" i="4"/>
  <c r="P78" i="4"/>
  <c r="P83" i="4" s="1"/>
  <c r="O78" i="4"/>
  <c r="O83" i="4" s="1"/>
  <c r="N78" i="4"/>
  <c r="N83" i="4" s="1"/>
  <c r="M78" i="4"/>
  <c r="M83" i="4" s="1"/>
  <c r="L78" i="4"/>
  <c r="L83" i="4" s="1"/>
  <c r="K78" i="4"/>
  <c r="J78" i="4"/>
  <c r="I78" i="4"/>
  <c r="H78" i="4"/>
  <c r="G78" i="4"/>
  <c r="G83" i="4" s="1"/>
  <c r="F78" i="4"/>
  <c r="E78" i="4"/>
  <c r="D78" i="4"/>
  <c r="C78" i="4"/>
  <c r="E77" i="4"/>
  <c r="D77" i="4"/>
  <c r="E76" i="4"/>
  <c r="D76" i="4" s="1"/>
  <c r="D75" i="4" s="1"/>
  <c r="G75" i="4"/>
  <c r="F75" i="4"/>
  <c r="C75" i="4"/>
  <c r="G74" i="4"/>
  <c r="F74" i="4"/>
  <c r="O73" i="4"/>
  <c r="C73" i="4"/>
  <c r="C84" i="4" s="1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68" i="4"/>
  <c r="D67" i="4"/>
  <c r="D66" i="4" s="1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3" i="4" s="1"/>
  <c r="D45" i="4"/>
  <c r="D44" i="4"/>
  <c r="P43" i="4"/>
  <c r="O43" i="4"/>
  <c r="N43" i="4"/>
  <c r="M43" i="4"/>
  <c r="L43" i="4"/>
  <c r="K43" i="4"/>
  <c r="J43" i="4"/>
  <c r="I43" i="4"/>
  <c r="H43" i="4"/>
  <c r="G43" i="4"/>
  <c r="G73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L73" i="4" s="1"/>
  <c r="L84" i="4" s="1"/>
  <c r="K15" i="4"/>
  <c r="K73" i="4" s="1"/>
  <c r="K84" i="4" s="1"/>
  <c r="J15" i="4"/>
  <c r="J73" i="4" s="1"/>
  <c r="J84" i="4" s="1"/>
  <c r="I15" i="4"/>
  <c r="I73" i="4" s="1"/>
  <c r="I84" i="4" s="1"/>
  <c r="H15" i="4"/>
  <c r="H73" i="4" s="1"/>
  <c r="H84" i="4" s="1"/>
  <c r="G15" i="4"/>
  <c r="F15" i="4"/>
  <c r="E15" i="4"/>
  <c r="C15" i="4"/>
  <c r="B15" i="4"/>
  <c r="D14" i="4"/>
  <c r="D13" i="4"/>
  <c r="D12" i="4"/>
  <c r="D11" i="4"/>
  <c r="P9" i="4"/>
  <c r="P73" i="4" s="1"/>
  <c r="O9" i="4"/>
  <c r="N9" i="4"/>
  <c r="N73" i="4" s="1"/>
  <c r="N84" i="4" s="1"/>
  <c r="M9" i="4"/>
  <c r="M73" i="4" s="1"/>
  <c r="M84" i="4" s="1"/>
  <c r="L9" i="4"/>
  <c r="K9" i="4"/>
  <c r="J9" i="4"/>
  <c r="I9" i="4"/>
  <c r="H9" i="4"/>
  <c r="G9" i="4"/>
  <c r="F9" i="4"/>
  <c r="E9" i="4"/>
  <c r="E73" i="4" s="1"/>
  <c r="C9" i="4"/>
  <c r="B9" i="4"/>
  <c r="B73" i="4" s="1"/>
  <c r="B84" i="4" s="1"/>
  <c r="D11" i="3"/>
  <c r="O83" i="3"/>
  <c r="N83" i="3"/>
  <c r="M83" i="3"/>
  <c r="L83" i="3"/>
  <c r="K83" i="3"/>
  <c r="D82" i="3"/>
  <c r="D81" i="3" s="1"/>
  <c r="E81" i="3"/>
  <c r="C81" i="3"/>
  <c r="D80" i="3"/>
  <c r="D78" i="3" s="1"/>
  <c r="D79" i="3"/>
  <c r="P78" i="3"/>
  <c r="P83" i="3" s="1"/>
  <c r="O78" i="3"/>
  <c r="N78" i="3"/>
  <c r="M78" i="3"/>
  <c r="L78" i="3"/>
  <c r="K78" i="3"/>
  <c r="J78" i="3"/>
  <c r="J83" i="3" s="1"/>
  <c r="I78" i="3"/>
  <c r="I83" i="3" s="1"/>
  <c r="H78" i="3"/>
  <c r="H83" i="3" s="1"/>
  <c r="G78" i="3"/>
  <c r="F78" i="3"/>
  <c r="E78" i="3"/>
  <c r="C78" i="3"/>
  <c r="E77" i="3"/>
  <c r="D77" i="3"/>
  <c r="E76" i="3"/>
  <c r="D76" i="3"/>
  <c r="G75" i="3"/>
  <c r="G74" i="3" s="1"/>
  <c r="F75" i="3"/>
  <c r="F74" i="3" s="1"/>
  <c r="E75" i="3"/>
  <c r="E74" i="3" s="1"/>
  <c r="D75" i="3"/>
  <c r="C75" i="3"/>
  <c r="L73" i="3"/>
  <c r="L84" i="3" s="1"/>
  <c r="I73" i="3"/>
  <c r="I84" i="3" s="1"/>
  <c r="D72" i="3"/>
  <c r="D71" i="3"/>
  <c r="D69" i="3" s="1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6" i="3" s="1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1" i="3" s="1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1" i="3" s="1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N43" i="3"/>
  <c r="M43" i="3"/>
  <c r="M73" i="3" s="1"/>
  <c r="M84" i="3" s="1"/>
  <c r="L43" i="3"/>
  <c r="K43" i="3"/>
  <c r="J43" i="3"/>
  <c r="I43" i="3"/>
  <c r="H43" i="3"/>
  <c r="G43" i="3"/>
  <c r="F43" i="3"/>
  <c r="E43" i="3"/>
  <c r="D43" i="3"/>
  <c r="C43" i="3"/>
  <c r="B43" i="3"/>
  <c r="D42" i="3"/>
  <c r="D41" i="3"/>
  <c r="D40" i="3"/>
  <c r="D35" i="3" s="1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P73" i="3" s="1"/>
  <c r="O15" i="3"/>
  <c r="O73" i="3" s="1"/>
  <c r="O84" i="3" s="1"/>
  <c r="N15" i="3"/>
  <c r="N73" i="3" s="1"/>
  <c r="N84" i="3" s="1"/>
  <c r="M15" i="3"/>
  <c r="L15" i="3"/>
  <c r="K15" i="3"/>
  <c r="J15" i="3"/>
  <c r="I15" i="3"/>
  <c r="H15" i="3"/>
  <c r="G15" i="3"/>
  <c r="F15" i="3"/>
  <c r="E15" i="3"/>
  <c r="C15" i="3"/>
  <c r="C73" i="3" s="1"/>
  <c r="C84" i="3" s="1"/>
  <c r="B15" i="3"/>
  <c r="B73" i="3" s="1"/>
  <c r="B84" i="3" s="1"/>
  <c r="D14" i="3"/>
  <c r="D13" i="3"/>
  <c r="D12" i="3"/>
  <c r="D10" i="3"/>
  <c r="P9" i="3"/>
  <c r="O9" i="3"/>
  <c r="N9" i="3"/>
  <c r="M9" i="3"/>
  <c r="L9" i="3"/>
  <c r="K9" i="3"/>
  <c r="K73" i="3" s="1"/>
  <c r="K84" i="3" s="1"/>
  <c r="J9" i="3"/>
  <c r="J73" i="3" s="1"/>
  <c r="I9" i="3"/>
  <c r="H9" i="3"/>
  <c r="H73" i="3" s="1"/>
  <c r="H84" i="3" s="1"/>
  <c r="G9" i="3"/>
  <c r="G73" i="3" s="1"/>
  <c r="F9" i="3"/>
  <c r="F73" i="3" s="1"/>
  <c r="E9" i="3"/>
  <c r="C9" i="3"/>
  <c r="B9" i="3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F75" i="1"/>
  <c r="C75" i="1"/>
  <c r="D72" i="1"/>
  <c r="D71" i="1"/>
  <c r="D70" i="1"/>
  <c r="D69" i="1" s="1"/>
  <c r="P69" i="1"/>
  <c r="O69" i="1"/>
  <c r="N69" i="1"/>
  <c r="M69" i="1"/>
  <c r="L69" i="1"/>
  <c r="K69" i="1"/>
  <c r="J69" i="1"/>
  <c r="I69" i="1"/>
  <c r="H69" i="1"/>
  <c r="G69" i="1"/>
  <c r="F69" i="1"/>
  <c r="E69" i="1"/>
  <c r="C69" i="1"/>
  <c r="B69" i="1"/>
  <c r="D68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B66" i="1"/>
  <c r="D65" i="1"/>
  <c r="D64" i="1"/>
  <c r="D63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B61" i="1"/>
  <c r="D60" i="1"/>
  <c r="D59" i="1"/>
  <c r="D58" i="1"/>
  <c r="D57" i="1"/>
  <c r="D56" i="1"/>
  <c r="D55" i="1"/>
  <c r="D54" i="1"/>
  <c r="D53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0" i="1"/>
  <c r="D49" i="1"/>
  <c r="D48" i="1"/>
  <c r="D47" i="1"/>
  <c r="D46" i="1"/>
  <c r="D45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/>
  <c r="B43" i="1"/>
  <c r="D42" i="1"/>
  <c r="D41" i="1"/>
  <c r="D40" i="1"/>
  <c r="D39" i="1"/>
  <c r="D38" i="1"/>
  <c r="D37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B35" i="1"/>
  <c r="D34" i="1"/>
  <c r="D33" i="1"/>
  <c r="D32" i="1"/>
  <c r="D31" i="1"/>
  <c r="D30" i="1"/>
  <c r="D29" i="1"/>
  <c r="D28" i="1"/>
  <c r="D27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D24" i="1"/>
  <c r="D23" i="1"/>
  <c r="D22" i="1"/>
  <c r="D21" i="1"/>
  <c r="D20" i="1"/>
  <c r="D19" i="1"/>
  <c r="D18" i="1"/>
  <c r="D17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B15" i="1"/>
  <c r="D14" i="1"/>
  <c r="D13" i="1"/>
  <c r="D12" i="1"/>
  <c r="D11" i="1"/>
  <c r="D10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D73" i="7" l="1"/>
  <c r="D84" i="7" s="1"/>
  <c r="D73" i="6"/>
  <c r="D84" i="6" s="1"/>
  <c r="D25" i="5"/>
  <c r="D15" i="5"/>
  <c r="D9" i="5"/>
  <c r="G84" i="5"/>
  <c r="P84" i="5"/>
  <c r="M84" i="5"/>
  <c r="D74" i="5"/>
  <c r="D83" i="5"/>
  <c r="E75" i="5"/>
  <c r="D51" i="4"/>
  <c r="D25" i="4"/>
  <c r="D15" i="4"/>
  <c r="F73" i="4"/>
  <c r="F84" i="4" s="1"/>
  <c r="D9" i="4"/>
  <c r="O84" i="4"/>
  <c r="G84" i="4"/>
  <c r="D74" i="4"/>
  <c r="D83" i="4"/>
  <c r="P84" i="4"/>
  <c r="E75" i="4"/>
  <c r="D25" i="3"/>
  <c r="D15" i="3"/>
  <c r="E73" i="3"/>
  <c r="E84" i="3" s="1"/>
  <c r="D9" i="3"/>
  <c r="D61" i="1"/>
  <c r="D66" i="1"/>
  <c r="F83" i="1"/>
  <c r="D43" i="1"/>
  <c r="D25" i="1"/>
  <c r="D35" i="1"/>
  <c r="D75" i="1"/>
  <c r="D83" i="1" s="1"/>
  <c r="G74" i="1"/>
  <c r="D51" i="1"/>
  <c r="E73" i="1"/>
  <c r="F84" i="3"/>
  <c r="G84" i="3"/>
  <c r="D74" i="3"/>
  <c r="J84" i="3"/>
  <c r="P84" i="3"/>
  <c r="D83" i="3"/>
  <c r="E83" i="3"/>
  <c r="F83" i="3"/>
  <c r="G83" i="3"/>
  <c r="C73" i="1"/>
  <c r="C84" i="1" s="1"/>
  <c r="B73" i="1"/>
  <c r="B84" i="1" s="1"/>
  <c r="P73" i="1"/>
  <c r="P84" i="1" s="1"/>
  <c r="O73" i="1"/>
  <c r="O84" i="1" s="1"/>
  <c r="J73" i="1"/>
  <c r="J84" i="1" s="1"/>
  <c r="L73" i="1"/>
  <c r="L84" i="1" s="1"/>
  <c r="M73" i="1"/>
  <c r="M84" i="1" s="1"/>
  <c r="D15" i="1"/>
  <c r="F73" i="1"/>
  <c r="F84" i="1" s="1"/>
  <c r="G73" i="1"/>
  <c r="H73" i="1"/>
  <c r="H84" i="1" s="1"/>
  <c r="I73" i="1"/>
  <c r="I84" i="1" s="1"/>
  <c r="N73" i="1"/>
  <c r="N84" i="1" s="1"/>
  <c r="K73" i="1"/>
  <c r="K84" i="1" s="1"/>
  <c r="D9" i="1"/>
  <c r="F74" i="1"/>
  <c r="G83" i="1"/>
  <c r="E75" i="1"/>
  <c r="D84" i="5" l="1"/>
  <c r="E83" i="5"/>
  <c r="E84" i="5" s="1"/>
  <c r="E74" i="5"/>
  <c r="D73" i="4"/>
  <c r="D84" i="4" s="1"/>
  <c r="E83" i="4"/>
  <c r="E84" i="4" s="1"/>
  <c r="E74" i="4"/>
  <c r="D73" i="3"/>
  <c r="D84" i="3" s="1"/>
  <c r="D73" i="1"/>
  <c r="D84" i="1" s="1"/>
  <c r="D74" i="1"/>
  <c r="G84" i="1"/>
  <c r="E83" i="1"/>
  <c r="E84" i="1" s="1"/>
  <c r="E74" i="1"/>
</calcChain>
</file>

<file path=xl/sharedStrings.xml><?xml version="1.0" encoding="utf-8"?>
<sst xmlns="http://schemas.openxmlformats.org/spreadsheetml/2006/main" count="705" uniqueCount="131">
  <si>
    <t>Ministerio de Educacion Superior  Ciencia y Tecnologia</t>
  </si>
  <si>
    <t>Instituto Tecnico Superior Comunitario</t>
  </si>
  <si>
    <t>Año 2026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</si>
  <si>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</si>
  <si>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</si>
  <si>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</si>
  <si>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</si>
  <si>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</si>
  <si>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</si>
  <si>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</si>
  <si>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</si>
  <si>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</si>
  <si>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</si>
  <si>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</si>
  <si>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</si>
  <si>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</si>
  <si>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</si>
  <si>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</si>
  <si>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</si>
  <si>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</si>
  <si>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</si>
  <si>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</si>
  <si>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</si>
  <si>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</si>
  <si>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</si>
  <si>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</si>
  <si>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</si>
  <si>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</si>
  <si>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</si>
  <si>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</si>
  <si>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</si>
  <si>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</si>
  <si>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</si>
  <si>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</si>
  <si>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</si>
  <si>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</si>
  <si>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</si>
  <si>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</si>
  <si>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</si>
  <si>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</si>
  <si>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</si>
  <si>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</si>
  <si>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</si>
  <si>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</si>
  <si>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</si>
  <si>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</si>
  <si>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</si>
  <si>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</si>
  <si>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</si>
  <si>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</si>
  <si>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</si>
  <si>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</si>
  <si>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</si>
  <si>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</si>
  <si>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</si>
  <si>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</si>
  <si>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</si>
  <si>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</si>
  <si>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</si>
  <si>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</si>
  <si>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</si>
  <si>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</si>
  <si>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</si>
  <si>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</si>
  <si>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</si>
  <si>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</si>
  <si>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</si>
  <si>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</si>
  <si>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</si>
  <si>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</si>
  <si>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</si>
  <si>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</si>
  <si>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</si>
  <si>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</si>
  <si>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</si>
  <si>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</si>
  <si>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</si>
  <si>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</si>
  <si>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</si>
  <si>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</si>
  <si>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</si>
  <si>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</si>
  <si>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</si>
  <si>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</si>
  <si>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</si>
  <si>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</si>
  <si>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</si>
  <si>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</si>
  <si>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</si>
  <si>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</si>
  <si>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</si>
  <si>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</si>
  <si>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</si>
  <si>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</si>
  <si>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</si>
  <si>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</si>
  <si>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</si>
  <si>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</si>
  <si>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</si>
  <si>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</si>
  <si>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</si>
  <si>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</si>
  <si>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</si>
  <si>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</si>
  <si>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</si>
  <si>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</si>
  <si>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</si>
  <si>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</si>
  <si>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</si>
  <si>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</si>
  <si>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</si>
  <si>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</si>
  <si>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</si>
  <si>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Directora Financiera</t>
  </si>
  <si>
    <t>Fecha de registro: hasta el 31 de enero 2026</t>
  </si>
  <si>
    <t>Fecha de imputación: hasta el 31 de enero 2026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</si>
  <si>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</si>
  <si>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</si>
  <si>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</si>
  <si>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</si>
  <si>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</si>
  <si>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______________________________</t>
  </si>
  <si>
    <t>___________________________________</t>
  </si>
  <si>
    <t>Fecha de registro: hasta el 28 de febrero 2026</t>
  </si>
  <si>
    <t>Fecha de imputación: hasta el 28 de febrero 2026</t>
  </si>
  <si>
    <t>Fecha de registro: hasta el 31 de marzo 2026</t>
  </si>
  <si>
    <t>Fecha de imputación: hasta el 31 de marzo 2026</t>
  </si>
  <si>
    <t>Fecha de registro: hasta el 30 de abril 2026</t>
  </si>
  <si>
    <t>Fecha de imputación: hasta el 30 de abril 2026</t>
  </si>
  <si>
    <t>Fecha de registro: hasta el 31 de mayo 2026</t>
  </si>
  <si>
    <t>Fecha de imputación: hasta el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</si>
</sst>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7.5"/>
      <name val="Calibri"/>
      <family val="2"/>
    </font>
    <font>
      <sz val="6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 indent="2"/>
    </xf>
    <xf numFmtId="4" fontId="14" fillId="0" borderId="0" xfId="0" applyNumberFormat="1" applyFont="1" applyAlignment="1">
      <alignment horizontal="right" vertical="top" shrinkToFit="1"/>
    </xf>
    <xf numFmtId="2" fontId="1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0" fontId="9" fillId="0" borderId="6" xfId="0" applyFont="1" applyBorder="1" applyAlignment="1">
      <alignment horizontal="left" vertical="top" wrapText="1" indent="2"/>
    </xf>
    <xf numFmtId="2" fontId="14" fillId="0" borderId="6" xfId="0" applyNumberFormat="1" applyFont="1" applyBorder="1" applyAlignment="1">
      <alignment horizontal="right" vertical="top" shrinkToFit="1"/>
    </xf>
    <xf numFmtId="0" fontId="15" fillId="3" borderId="7" xfId="0" applyFont="1" applyFill="1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vertical="top" shrinkToFit="1"/>
    </xf>
    <xf numFmtId="0" fontId="15" fillId="0" borderId="6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shrinkToFit="1"/>
    </xf>
    <xf numFmtId="2" fontId="12" fillId="3" borderId="7" xfId="0" applyNumberFormat="1" applyFont="1" applyFill="1" applyBorder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733424</xdr:colOff>
      <xdr:row>0</xdr:row>
      <xdr:rowOff>9525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782EE23D-67C6-4871-8422-5DCA623B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9525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2476501</xdr:colOff>
      <xdr:row>5</xdr:row>
      <xdr:rowOff>114300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7D20455B-6E68-4512-9264-CE787837FA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1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0</xdr:row>
      <xdr:rowOff>63500</xdr:rowOff>
    </xdr:from>
    <xdr:ext cx="1555751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9152F9E-941E-4055-97DD-C235A1C8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63500"/>
          <a:ext cx="1555751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0</xdr:row>
      <xdr:rowOff>95250</xdr:rowOff>
    </xdr:from>
    <xdr:to>
      <xdr:col>0</xdr:col>
      <xdr:colOff>3225800</xdr:colOff>
      <xdr:row>5</xdr:row>
      <xdr:rowOff>95250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5B496-F0B0-4495-A13B-F4A28F4953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105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161924</xdr:colOff>
      <xdr:row>0</xdr:row>
      <xdr:rowOff>57150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4B0FE93E-B567-4EEC-88B6-5021967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57150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3657600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23BDC8A-ADB1-4EBB-9CA8-93C0A513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2902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28574</xdr:colOff>
      <xdr:row>0</xdr:row>
      <xdr:rowOff>57150</xdr:rowOff>
    </xdr:from>
    <xdr:ext cx="1476376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C5CBBC59-B609-4744-8C48-01FBC1B1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799" y="57150"/>
          <a:ext cx="1476376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101600</xdr:colOff>
      <xdr:row>0</xdr:row>
      <xdr:rowOff>0</xdr:rowOff>
    </xdr:from>
    <xdr:to>
      <xdr:col>0</xdr:col>
      <xdr:colOff>4305300</xdr:colOff>
      <xdr:row>5</xdr:row>
      <xdr:rowOff>133350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3D55BF6-D981-460C-8196-C6B1DB5B26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203700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155574</xdr:colOff>
      <xdr:row>0</xdr:row>
      <xdr:rowOff>76200</xdr:rowOff>
    </xdr:from>
    <xdr:ext cx="1476376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2657AD77-8F0E-4741-86F4-24483869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824" y="76200"/>
          <a:ext cx="1476376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101600</xdr:colOff>
      <xdr:row>0</xdr:row>
      <xdr:rowOff>0</xdr:rowOff>
    </xdr:from>
    <xdr:to>
      <xdr:col>0</xdr:col>
      <xdr:colOff>3676650</xdr:colOff>
      <xdr:row>5</xdr:row>
      <xdr:rowOff>76200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836241DA-62EF-4D2F-9AB5-1286E3DE59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35750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704850</xdr:colOff>
      <xdr:row>0</xdr:row>
      <xdr:rowOff>19050</xdr:rowOff>
    </xdr:from>
    <xdr:ext cx="2028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C8DDCE06-393D-4828-A377-3E6A9D74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19050"/>
          <a:ext cx="2028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101599</xdr:colOff>
      <xdr:row>0</xdr:row>
      <xdr:rowOff>0</xdr:rowOff>
    </xdr:from>
    <xdr:to>
      <xdr:col>0</xdr:col>
      <xdr:colOff>4051299</xdr:colOff>
      <xdr:row>5</xdr:row>
      <xdr:rowOff>152400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66C4B71C-CCEC-4C9B-A496-9EBCF8C8F4B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0"/>
          <a:ext cx="39465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zoomScaleNormal="100" workbookViewId="0">
      <selection activeCell="A105" sqref="A105"/>
    </sheetView>
  </sheetViews>
  <sheetFormatPr baseColWidth="10" defaultColWidth="8" defaultRowHeight="14.5" x14ac:dyDescent="0.35"/>
  <cols>
    <col min="1" max="1" width="99.54296875" style="13" bestFit="1" customWidth="1"/>
    <col min="2" max="3" width="16.453125" style="13" bestFit="1" customWidth="1"/>
    <col min="4" max="4" width="16.1796875" style="13" hidden="1" customWidth="1"/>
    <col min="5" max="5" width="13.453125" style="13" hidden="1" customWidth="1"/>
    <col min="6" max="6" width="13.81640625" style="13" hidden="1" customWidth="1"/>
    <col min="7" max="11" width="13.453125" style="13" hidden="1" customWidth="1"/>
    <col min="12" max="15" width="14.54296875" style="13" hidden="1" customWidth="1"/>
    <col min="16" max="16" width="15.453125" style="13" hidden="1" customWidth="1"/>
    <col min="17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.5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0</v>
      </c>
      <c r="E9" s="12">
        <f t="shared" ref="E9:P9" si="0">SUM(E10:E14)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492297960</v>
      </c>
      <c r="D10" s="15">
        <f>SUM(E10:P10)</f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72001447</v>
      </c>
      <c r="D11" s="15">
        <f t="shared" ref="D11:D14" si="1">SUM(E11:P11)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12850000</v>
      </c>
      <c r="D20" s="15">
        <f t="shared" si="3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13747554</v>
      </c>
      <c r="D23" s="15">
        <f t="shared" si="3"/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7765354</v>
      </c>
      <c r="D34" s="15">
        <f t="shared" si="5"/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0</v>
      </c>
      <c r="E73" s="22">
        <f t="shared" ref="E73:N73" si="17">SUM(E9+E15+E25+E35+E43+E51+E66+E70)</f>
        <v>0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0</v>
      </c>
      <c r="E84" s="29">
        <f t="shared" ref="E84:P84" si="26">SUM(E73+E83)</f>
        <v>0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s="48" t="s">
        <v>101</v>
      </c>
      <c r="B86" s="48"/>
      <c r="C86" s="48"/>
    </row>
    <row r="87" spans="1:16" x14ac:dyDescent="0.35">
      <c r="A87" s="39" t="s">
        <v>102</v>
      </c>
      <c r="B87" s="39"/>
      <c r="C87" s="39"/>
    </row>
    <row r="88" spans="1:16" x14ac:dyDescent="0.35">
      <c r="A88" s="39" t="s">
        <v>103</v>
      </c>
      <c r="B88" s="39"/>
      <c r="C88" s="39"/>
      <c r="D88" s="32"/>
    </row>
    <row r="89" spans="1:16" ht="15" customHeight="1" x14ac:dyDescent="0.35">
      <c r="A89" s="48" t="s">
        <v>104</v>
      </c>
      <c r="B89" s="48"/>
      <c r="C89" s="48"/>
      <c r="D89" s="34"/>
    </row>
    <row r="90" spans="1:16" x14ac:dyDescent="0.35">
      <c r="A90" s="39" t="s">
        <v>105</v>
      </c>
      <c r="B90" s="39"/>
      <c r="C90" s="39"/>
      <c r="D90" s="34"/>
    </row>
    <row r="91" spans="1:16" x14ac:dyDescent="0.35">
      <c r="A91" s="39" t="s">
        <v>106</v>
      </c>
      <c r="B91" s="39"/>
      <c r="C91" s="39"/>
      <c r="D91" s="32"/>
    </row>
    <row r="92" spans="1:16" x14ac:dyDescent="0.35">
      <c r="A92" s="33"/>
      <c r="B92" s="49"/>
      <c r="C92" s="49"/>
      <c r="D92" s="35"/>
    </row>
    <row r="93" spans="1:16" x14ac:dyDescent="0.35">
      <c r="A93" s="33"/>
      <c r="B93" s="38"/>
      <c r="C93" s="38"/>
      <c r="D93" s="35"/>
    </row>
    <row r="94" spans="1:16" x14ac:dyDescent="0.35">
      <c r="A94" s="33"/>
      <c r="B94" s="38"/>
      <c r="C94" s="38"/>
      <c r="D94" s="35"/>
    </row>
    <row r="95" spans="1:16" x14ac:dyDescent="0.35">
      <c r="A95" s="37" t="s">
        <v>107</v>
      </c>
      <c r="B95" s="40" t="s">
        <v>108</v>
      </c>
      <c r="C95" s="40"/>
      <c r="D95" s="34"/>
    </row>
    <row r="96" spans="1:16" x14ac:dyDescent="0.35">
      <c r="A96" s="37" t="s">
        <v>109</v>
      </c>
      <c r="B96" s="40" t="s">
        <v>110</v>
      </c>
      <c r="C96" s="40"/>
      <c r="D96" s="34"/>
    </row>
    <row r="97" spans="1:15" x14ac:dyDescent="0.35">
      <c r="A97" s="37" t="s">
        <v>111</v>
      </c>
      <c r="B97" s="40" t="s">
        <v>112</v>
      </c>
      <c r="C97" s="40"/>
      <c r="D97" s="34"/>
    </row>
    <row r="98" spans="1:15" x14ac:dyDescent="0.35">
      <c r="A98" s="33"/>
      <c r="B98" s="33"/>
      <c r="C98" s="33"/>
      <c r="D98" s="34"/>
    </row>
    <row r="99" spans="1:15" x14ac:dyDescent="0.35">
      <c r="C99" s="37"/>
      <c r="D99" s="37"/>
      <c r="E99" s="37"/>
      <c r="F99" s="37"/>
      <c r="G99" s="37"/>
      <c r="H99" s="37"/>
      <c r="I99" s="37"/>
      <c r="J99" s="37"/>
      <c r="K99" s="40" t="s">
        <v>110</v>
      </c>
      <c r="L99" s="40"/>
      <c r="M99" s="40"/>
      <c r="N99" s="40"/>
      <c r="O99" s="40"/>
    </row>
    <row r="100" spans="1:15" x14ac:dyDescent="0.35">
      <c r="C100" s="37"/>
      <c r="D100" s="37"/>
      <c r="E100" s="37"/>
      <c r="F100" s="37"/>
      <c r="G100" s="37"/>
      <c r="H100" s="37"/>
      <c r="I100" s="37"/>
      <c r="J100" s="37"/>
      <c r="K100" s="40" t="s">
        <v>113</v>
      </c>
      <c r="L100" s="40"/>
      <c r="M100" s="40"/>
      <c r="N100" s="40"/>
      <c r="O100" s="40"/>
    </row>
    <row r="101" spans="1:15" x14ac:dyDescent="0.35">
      <c r="F101" s="36"/>
    </row>
  </sheetData>
  <sheetProtection algorithmName="SHA-512" hashValue="5PrssdeKSTUI2X0KUMiGnk+a5CK8jej6aShxcoasN1qmjsMaF87SKmhX/1kWnq204xfoAphlqNMSAwQfPSjMpQ==" saltValue="lweTCEqq02W+3Wp0WBl3tg==" spinCount="100000" sheet="1" formatCells="0" formatColumns="0" formatRows="0" insertColumns="0" insertRows="0" insertHyperlinks="0" deleteColumns="0" deleteRows="0" sort="0" autoFilter="0" pivotTables="0"/>
  <mergeCells count="20">
    <mergeCell ref="B97:C97"/>
    <mergeCell ref="B92:C92"/>
    <mergeCell ref="A85:C85"/>
    <mergeCell ref="K99:O99"/>
    <mergeCell ref="K100:O100"/>
    <mergeCell ref="A89:C89"/>
    <mergeCell ref="A90:C90"/>
    <mergeCell ref="A91:C91"/>
    <mergeCell ref="B95:C95"/>
    <mergeCell ref="B96:C96"/>
    <mergeCell ref="A1:P1"/>
    <mergeCell ref="A2:P2"/>
    <mergeCell ref="A3:P3"/>
    <mergeCell ref="A4:P4"/>
    <mergeCell ref="A5:P5"/>
    <mergeCell ref="B6:C6"/>
    <mergeCell ref="D6:P6"/>
    <mergeCell ref="A86:C86"/>
    <mergeCell ref="A87:C87"/>
    <mergeCell ref="A88:C88"/>
  </mergeCells>
  <pageMargins left="0.25" right="0.25" top="0.75" bottom="0.75" header="0.3" footer="0.3"/>
  <pageSetup scale="77" fitToHeight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A62B-8EC2-47EE-9358-17356B03EACB}">
  <sheetPr>
    <pageSetUpPr fitToPage="1"/>
  </sheetPr>
  <dimension ref="A1:R100"/>
  <sheetViews>
    <sheetView topLeftCell="A78" zoomScaleNormal="100" workbookViewId="0">
      <selection activeCell="A111" sqref="A111"/>
    </sheetView>
  </sheetViews>
  <sheetFormatPr baseColWidth="10" defaultColWidth="8" defaultRowHeight="14.5" x14ac:dyDescent="0.35"/>
  <cols>
    <col min="1" max="1" width="99.54296875" style="13" bestFit="1" customWidth="1"/>
    <col min="2" max="3" width="16.453125" style="13" bestFit="1" customWidth="1"/>
    <col min="4" max="5" width="16.453125" style="13" customWidth="1"/>
    <col min="6" max="6" width="13.81640625" style="13" hidden="1" customWidth="1"/>
    <col min="7" max="7" width="12.26953125" style="13" hidden="1" customWidth="1"/>
    <col min="8" max="8" width="10.54296875" style="13" hidden="1" customWidth="1"/>
    <col min="9" max="9" width="11.453125" style="13" hidden="1" customWidth="1"/>
    <col min="10" max="10" width="10.81640625" style="13" hidden="1" customWidth="1"/>
    <col min="11" max="11" width="6.1796875" style="13" hidden="1" customWidth="1"/>
    <col min="12" max="12" width="8.81640625" style="13" hidden="1" customWidth="1"/>
    <col min="13" max="13" width="13.81640625" style="13" hidden="1" customWidth="1"/>
    <col min="14" max="14" width="10.1796875" style="13" hidden="1" customWidth="1"/>
    <col min="15" max="15" width="13.453125" style="13" hidden="1" customWidth="1"/>
    <col min="16" max="16" width="12.453125" style="13" hidden="1" customWidth="1"/>
    <col min="17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.5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t="s">
        <v>114</v>
      </c>
      <c r="B86" s="30"/>
      <c r="C86" s="30"/>
    </row>
    <row r="87" spans="1:16" x14ac:dyDescent="0.35">
      <c r="A87" t="s">
        <v>115</v>
      </c>
      <c r="B87" s="30"/>
      <c r="C87" s="30"/>
    </row>
    <row r="88" spans="1:16" ht="18.5" x14ac:dyDescent="0.45">
      <c r="A88" s="31" t="s">
        <v>104</v>
      </c>
      <c r="B88" s="31"/>
      <c r="C88" s="31"/>
      <c r="D88" s="32"/>
    </row>
    <row r="89" spans="1:16" ht="15" customHeight="1" x14ac:dyDescent="0.35">
      <c r="A89" s="33" t="s">
        <v>116</v>
      </c>
      <c r="B89" s="33"/>
      <c r="C89" s="33"/>
      <c r="D89" s="34"/>
    </row>
    <row r="90" spans="1:16" x14ac:dyDescent="0.35">
      <c r="A90" s="35" t="s">
        <v>117</v>
      </c>
      <c r="B90" s="35"/>
      <c r="C90" s="35"/>
      <c r="D90" s="34"/>
    </row>
    <row r="91" spans="1:16" x14ac:dyDescent="0.35">
      <c r="A91" s="33" t="s">
        <v>118</v>
      </c>
      <c r="B91" s="33"/>
      <c r="C91" s="33"/>
      <c r="D91" s="32"/>
    </row>
    <row r="92" spans="1:16" x14ac:dyDescent="0.35">
      <c r="A92" s="33" t="s">
        <v>119</v>
      </c>
      <c r="B92" s="33"/>
      <c r="C92" s="33"/>
      <c r="D92" s="35"/>
    </row>
    <row r="93" spans="1:16" x14ac:dyDescent="0.35">
      <c r="A93" s="33" t="s">
        <v>120</v>
      </c>
      <c r="B93" s="33"/>
      <c r="C93" s="33"/>
      <c r="D93" s="34"/>
    </row>
    <row r="94" spans="1:16" x14ac:dyDescent="0.35">
      <c r="A94" s="33"/>
      <c r="B94" s="33"/>
      <c r="C94" s="33"/>
      <c r="D94" s="34"/>
    </row>
    <row r="95" spans="1:16" x14ac:dyDescent="0.35">
      <c r="A95" s="33"/>
      <c r="B95" s="33"/>
      <c r="C95" s="33"/>
      <c r="D95" s="34"/>
    </row>
    <row r="96" spans="1:16" x14ac:dyDescent="0.35">
      <c r="A96" s="33"/>
      <c r="B96" s="33"/>
      <c r="C96" s="33"/>
      <c r="D96" s="34"/>
    </row>
    <row r="97" spans="1:16" x14ac:dyDescent="0.35">
      <c r="A97" s="33" t="s">
        <v>121</v>
      </c>
      <c r="B97" s="33"/>
      <c r="C97" s="33"/>
      <c r="D97" s="40" t="s">
        <v>108</v>
      </c>
      <c r="E97" s="40"/>
      <c r="L97" s="41" t="s">
        <v>122</v>
      </c>
      <c r="M97" s="41"/>
      <c r="N97" s="41"/>
      <c r="O97" s="41"/>
      <c r="P97" s="41"/>
    </row>
    <row r="98" spans="1:16" x14ac:dyDescent="0.35">
      <c r="A98" s="37" t="s">
        <v>109</v>
      </c>
      <c r="B98" s="33"/>
      <c r="C98" s="33"/>
      <c r="D98" s="40" t="s">
        <v>110</v>
      </c>
      <c r="E98" s="40"/>
      <c r="F98" s="37"/>
      <c r="G98" s="37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5">
      <c r="A99" s="37" t="s">
        <v>111</v>
      </c>
      <c r="B99" s="33"/>
      <c r="C99" s="33"/>
      <c r="D99" s="40" t="s">
        <v>112</v>
      </c>
      <c r="E99" s="40"/>
      <c r="F99" s="37"/>
      <c r="G99" s="37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5">
      <c r="F100" s="36"/>
    </row>
  </sheetData>
  <sheetProtection algorithmName="SHA-512" hashValue="vsAXV8Yw4O5xrp+Ksvy8pmcOgwUqM3ojfP4Vzh2bAmFuSWiH390vJnb+BBiQYVQf92JVGzB34qbTdakQlFfRGg==" saltValue="LUcgdLOz86z2D/Fq81Cf+g==" spinCount="100000" sheet="1" formatCells="0" formatColumns="0" formatRows="0" insertColumns="0" insertRows="0" insertHyperlinks="0" deleteColumns="0" deleteRows="0" sort="0" autoFilter="0" pivotTables="0"/>
  <mergeCells count="14">
    <mergeCell ref="D99:E99"/>
    <mergeCell ref="D97:E97"/>
    <mergeCell ref="A85:C85"/>
    <mergeCell ref="L97:P97"/>
    <mergeCell ref="L98:P98"/>
    <mergeCell ref="L99:P99"/>
    <mergeCell ref="D98:E98"/>
    <mergeCell ref="B6:C6"/>
    <mergeCell ref="D6:P6"/>
    <mergeCell ref="A1:P1"/>
    <mergeCell ref="A2:P2"/>
    <mergeCell ref="A3:P3"/>
    <mergeCell ref="A4:P4"/>
    <mergeCell ref="A5:P5"/>
  </mergeCells>
  <pageMargins left="0.25" right="0.25" top="0.75" bottom="0.75" header="0.3" footer="0.3"/>
  <pageSetup scale="61" fitToHeight="0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DD-5120-4A73-948E-5D819DDD2EA8}">
  <dimension ref="A1:R100"/>
  <sheetViews>
    <sheetView zoomScaleNormal="100" workbookViewId="0">
      <selection activeCell="U15" sqref="U15"/>
    </sheetView>
  </sheetViews>
  <sheetFormatPr baseColWidth="10" defaultColWidth="8" defaultRowHeight="14.5" x14ac:dyDescent="0.35"/>
  <cols>
    <col min="1" max="1" width="99.54296875" style="13" bestFit="1" customWidth="1"/>
    <col min="2" max="3" width="16.453125" style="13" bestFit="1" customWidth="1"/>
    <col min="4" max="4" width="16.453125" style="13" customWidth="1"/>
    <col min="5" max="5" width="13.453125" style="13" bestFit="1" customWidth="1"/>
    <col min="6" max="6" width="16.453125" style="13" customWidth="1"/>
    <col min="7" max="7" width="12.26953125" style="13" hidden="1" customWidth="1"/>
    <col min="8" max="8" width="10.54296875" style="13" hidden="1" customWidth="1"/>
    <col min="9" max="9" width="11.453125" style="13" hidden="1" customWidth="1"/>
    <col min="10" max="10" width="10.81640625" style="13" hidden="1" customWidth="1"/>
    <col min="11" max="11" width="6.1796875" style="13" hidden="1" customWidth="1"/>
    <col min="12" max="12" width="8.81640625" style="13" hidden="1" customWidth="1"/>
    <col min="13" max="13" width="13.81640625" style="13" hidden="1" customWidth="1"/>
    <col min="14" max="14" width="10.1796875" style="13" hidden="1" customWidth="1"/>
    <col min="15" max="15" width="13.453125" style="13" hidden="1" customWidth="1"/>
    <col min="16" max="16" width="12.453125" style="13" hidden="1" customWidth="1"/>
    <col min="17" max="17" width="0" style="13" hidden="1" customWidth="1"/>
    <col min="18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.5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83942805.640000001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492297960</v>
      </c>
      <c r="D10" s="15">
        <f>SUM(E10:P10)</f>
        <v>69640026.170000002</v>
      </c>
      <c r="E10" s="15">
        <v>22763389.670000002</v>
      </c>
      <c r="F10" s="15">
        <v>46876636.5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72001447</v>
      </c>
      <c r="D11" s="15">
        <f t="shared" ref="D11:D14" si="1">SUM(E11:P11)</f>
        <v>3690000</v>
      </c>
      <c r="E11" s="15">
        <v>1845000</v>
      </c>
      <c r="F11" s="15">
        <v>1845000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10612779.470000001</v>
      </c>
      <c r="E14" s="15">
        <v>3447607.78</v>
      </c>
      <c r="F14" s="15">
        <v>7165171.6900000004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20332585.350000001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12850000</v>
      </c>
      <c r="D20" s="15">
        <f t="shared" si="3"/>
        <v>324193.2</v>
      </c>
      <c r="E20" s="15">
        <v>0</v>
      </c>
      <c r="F20" s="15">
        <v>324193.2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15947677.300000001</v>
      </c>
      <c r="E21" s="15">
        <v>14320828.68</v>
      </c>
      <c r="F21" s="15">
        <v>1626848.62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22420</v>
      </c>
      <c r="E22" s="15">
        <v>0</v>
      </c>
      <c r="F22" s="15">
        <v>22420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13747554</v>
      </c>
      <c r="D23" s="15">
        <f t="shared" si="3"/>
        <v>206500</v>
      </c>
      <c r="E23" s="15">
        <v>0</v>
      </c>
      <c r="F23" s="15">
        <v>206500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1238440</v>
      </c>
      <c r="E25" s="12">
        <f t="shared" si="4"/>
        <v>585000</v>
      </c>
      <c r="F25" s="12">
        <f t="shared" si="4"/>
        <v>653440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1170000</v>
      </c>
      <c r="E32" s="15">
        <v>585000</v>
      </c>
      <c r="F32" s="15">
        <v>585000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7765354</v>
      </c>
      <c r="D34" s="15">
        <f t="shared" si="5"/>
        <v>68440</v>
      </c>
      <c r="E34" s="15">
        <v>0</v>
      </c>
      <c r="F34" s="15">
        <v>68440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2600000</v>
      </c>
      <c r="D52" s="15">
        <f>SUM(E52:P52)</f>
        <v>0</v>
      </c>
      <c r="E52" s="15">
        <v>0</v>
      </c>
      <c r="F52" s="15"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105513830.99000001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105513830.99000001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t="s">
        <v>123</v>
      </c>
      <c r="B86" s="30"/>
      <c r="C86" s="30"/>
    </row>
    <row r="87" spans="1:16" x14ac:dyDescent="0.35">
      <c r="A87" t="s">
        <v>124</v>
      </c>
      <c r="B87" s="30"/>
      <c r="C87" s="30"/>
    </row>
    <row r="88" spans="1:16" ht="18.5" x14ac:dyDescent="0.45">
      <c r="A88" s="31" t="s">
        <v>104</v>
      </c>
      <c r="B88" s="31"/>
      <c r="C88" s="31"/>
      <c r="D88" s="32"/>
    </row>
    <row r="89" spans="1:16" ht="15" customHeight="1" x14ac:dyDescent="0.35">
      <c r="A89" s="33" t="s">
        <v>116</v>
      </c>
      <c r="B89" s="33"/>
      <c r="C89" s="33"/>
      <c r="D89" s="34"/>
    </row>
    <row r="90" spans="1:16" x14ac:dyDescent="0.35">
      <c r="A90" s="35" t="s">
        <v>117</v>
      </c>
      <c r="B90" s="35"/>
      <c r="C90" s="35"/>
      <c r="D90" s="34"/>
    </row>
    <row r="91" spans="1:16" x14ac:dyDescent="0.35">
      <c r="A91" s="33" t="s">
        <v>118</v>
      </c>
      <c r="B91" s="33"/>
      <c r="C91" s="33"/>
      <c r="D91" s="32"/>
    </row>
    <row r="92" spans="1:16" x14ac:dyDescent="0.35">
      <c r="A92" s="33" t="s">
        <v>119</v>
      </c>
      <c r="B92" s="33"/>
      <c r="C92" s="33"/>
      <c r="D92" s="35"/>
    </row>
    <row r="93" spans="1:16" x14ac:dyDescent="0.35">
      <c r="A93" s="33" t="s">
        <v>120</v>
      </c>
      <c r="B93" s="33"/>
      <c r="C93" s="33"/>
      <c r="D93" s="34"/>
    </row>
    <row r="94" spans="1:16" x14ac:dyDescent="0.35">
      <c r="A94" s="33"/>
      <c r="B94" s="33"/>
      <c r="C94" s="33"/>
      <c r="D94" s="34"/>
    </row>
    <row r="95" spans="1:16" x14ac:dyDescent="0.35">
      <c r="A95" s="33"/>
      <c r="B95" s="33"/>
      <c r="C95" s="33"/>
      <c r="D95" s="34"/>
    </row>
    <row r="96" spans="1:16" x14ac:dyDescent="0.35">
      <c r="A96" s="33"/>
      <c r="B96" s="33"/>
      <c r="C96" s="33"/>
      <c r="D96" s="34"/>
    </row>
    <row r="97" spans="1:16" x14ac:dyDescent="0.35">
      <c r="A97" s="33" t="s">
        <v>121</v>
      </c>
      <c r="B97" s="33"/>
      <c r="C97" s="33"/>
      <c r="D97" s="34"/>
      <c r="E97" s="40" t="s">
        <v>108</v>
      </c>
      <c r="F97" s="40"/>
      <c r="L97" s="41" t="s">
        <v>122</v>
      </c>
      <c r="M97" s="41"/>
      <c r="N97" s="41"/>
      <c r="O97" s="41"/>
      <c r="P97" s="41"/>
    </row>
    <row r="98" spans="1:16" x14ac:dyDescent="0.35">
      <c r="A98" s="37" t="s">
        <v>109</v>
      </c>
      <c r="D98" s="37"/>
      <c r="E98" s="40" t="s">
        <v>110</v>
      </c>
      <c r="F98" s="40"/>
      <c r="G98" s="37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5">
      <c r="A99" s="37" t="s">
        <v>111</v>
      </c>
      <c r="D99" s="37"/>
      <c r="E99" s="40" t="s">
        <v>112</v>
      </c>
      <c r="F99" s="40"/>
      <c r="G99" s="37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5">
      <c r="F100" s="36"/>
    </row>
  </sheetData>
  <mergeCells count="14">
    <mergeCell ref="A85:C85"/>
    <mergeCell ref="L97:P97"/>
    <mergeCell ref="L98:P98"/>
    <mergeCell ref="L99:P99"/>
    <mergeCell ref="A1:P1"/>
    <mergeCell ref="A2:P2"/>
    <mergeCell ref="A3:P3"/>
    <mergeCell ref="A4:P4"/>
    <mergeCell ref="A5:P5"/>
    <mergeCell ref="B6:C6"/>
    <mergeCell ref="D6:P6"/>
    <mergeCell ref="E97:F97"/>
    <mergeCell ref="E98:F98"/>
    <mergeCell ref="E99:F99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C3DC-71FD-44BB-82AE-019746A5399D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3" bestFit="1" customWidth="1"/>
    <col min="2" max="3" width="16.453125" style="13" bestFit="1" customWidth="1"/>
    <col min="4" max="4" width="16.453125" style="13" customWidth="1"/>
    <col min="5" max="5" width="13.453125" style="13" customWidth="1"/>
    <col min="6" max="6" width="14.453125" style="13" customWidth="1"/>
    <col min="7" max="7" width="14.54296875" style="13" customWidth="1"/>
    <col min="8" max="8" width="10.54296875" style="13" hidden="1" customWidth="1"/>
    <col min="9" max="9" width="11.453125" style="13" hidden="1" customWidth="1"/>
    <col min="10" max="10" width="10.81640625" style="13" hidden="1" customWidth="1"/>
    <col min="11" max="11" width="6.1796875" style="13" hidden="1" customWidth="1"/>
    <col min="12" max="12" width="8.81640625" style="13" hidden="1" customWidth="1"/>
    <col min="13" max="13" width="13.81640625" style="13" hidden="1" customWidth="1"/>
    <col min="14" max="14" width="10.1796875" style="13" hidden="1" customWidth="1"/>
    <col min="15" max="15" width="13.453125" style="13" hidden="1" customWidth="1"/>
    <col min="16" max="16" width="2.54296875" style="13" hidden="1" customWidth="1"/>
    <col min="17" max="17" width="1.81640625" style="13" hidden="1" customWidth="1"/>
    <col min="18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22.5" customHeight="1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126730176.66000001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492297960</v>
      </c>
      <c r="D10" s="15">
        <f>SUM(E10:P10)</f>
        <v>105153072.51000001</v>
      </c>
      <c r="E10" s="15">
        <v>22763389.670000002</v>
      </c>
      <c r="F10" s="15">
        <v>46876636.5</v>
      </c>
      <c r="G10" s="15">
        <v>35513046.340000004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72001447</v>
      </c>
      <c r="D11" s="15">
        <f t="shared" ref="D11:D14" si="1">SUM(E11:P11)</f>
        <v>5615000</v>
      </c>
      <c r="E11" s="15">
        <v>1845000</v>
      </c>
      <c r="F11" s="15">
        <v>1845000</v>
      </c>
      <c r="G11" s="15">
        <v>1925000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15962104.15</v>
      </c>
      <c r="E14" s="15">
        <v>3447607.78</v>
      </c>
      <c r="F14" s="15">
        <v>7165171.6900000004</v>
      </c>
      <c r="G14" s="15">
        <v>5349324.68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27290240.420000002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6222014.9700000007</v>
      </c>
      <c r="E16" s="15">
        <v>3831794.85</v>
      </c>
      <c r="F16" s="15">
        <v>0</v>
      </c>
      <c r="G16" s="15">
        <v>2390220.12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2000000</v>
      </c>
      <c r="D17" s="15">
        <f t="shared" ref="D17:D24" si="3">SUM(E17:P17)</f>
        <v>49999.98</v>
      </c>
      <c r="E17" s="15">
        <v>0</v>
      </c>
      <c r="F17" s="15">
        <v>0</v>
      </c>
      <c r="G17" s="15">
        <v>49999.98</v>
      </c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1900000</v>
      </c>
      <c r="D18" s="15">
        <f t="shared" si="3"/>
        <v>1247078.3999999999</v>
      </c>
      <c r="E18" s="15">
        <v>0</v>
      </c>
      <c r="F18" s="15">
        <v>0</v>
      </c>
      <c r="G18" s="15">
        <v>1247078.3999999999</v>
      </c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12850000</v>
      </c>
      <c r="D20" s="15">
        <f t="shared" si="3"/>
        <v>486289.80000000005</v>
      </c>
      <c r="E20" s="15">
        <v>0</v>
      </c>
      <c r="F20" s="15">
        <v>324193.2</v>
      </c>
      <c r="G20" s="15">
        <v>162096.6</v>
      </c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19033517.27</v>
      </c>
      <c r="E21" s="15">
        <v>14320828.68</v>
      </c>
      <c r="F21" s="15">
        <v>1626848.62</v>
      </c>
      <c r="G21" s="15">
        <v>3085839.97</v>
      </c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44840</v>
      </c>
      <c r="E22" s="15">
        <v>0</v>
      </c>
      <c r="F22" s="15">
        <v>22420</v>
      </c>
      <c r="G22" s="15">
        <v>22420</v>
      </c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13614421.4</v>
      </c>
      <c r="D23" s="15">
        <f t="shared" si="3"/>
        <v>206500</v>
      </c>
      <c r="E23" s="15">
        <v>0</v>
      </c>
      <c r="F23" s="15">
        <v>206500</v>
      </c>
      <c r="G23" s="15">
        <v>0</v>
      </c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233132.6</v>
      </c>
      <c r="D24" s="15">
        <f t="shared" si="3"/>
        <v>0</v>
      </c>
      <c r="E24" s="15">
        <v>0</v>
      </c>
      <c r="F24" s="15">
        <v>0</v>
      </c>
      <c r="G24" s="15">
        <v>0</v>
      </c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2756669.14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2031400</v>
      </c>
      <c r="D26" s="15">
        <f>SUM(E26:P26)</f>
        <v>122135.31</v>
      </c>
      <c r="E26" s="15">
        <v>0</v>
      </c>
      <c r="F26" s="15">
        <v>0</v>
      </c>
      <c r="G26" s="15">
        <v>122135.31</v>
      </c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>
        <v>0</v>
      </c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>
        <v>0</v>
      </c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205000</v>
      </c>
      <c r="D30" s="15">
        <f t="shared" si="5"/>
        <v>0</v>
      </c>
      <c r="E30" s="15">
        <v>0</v>
      </c>
      <c r="F30" s="15">
        <v>0</v>
      </c>
      <c r="G30" s="15">
        <v>0</v>
      </c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1865000</v>
      </c>
      <c r="D31" s="15">
        <f t="shared" si="5"/>
        <v>0</v>
      </c>
      <c r="E31" s="15">
        <v>0</v>
      </c>
      <c r="F31" s="15">
        <v>0</v>
      </c>
      <c r="G31" s="15">
        <v>0</v>
      </c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1822024</v>
      </c>
      <c r="E32" s="15">
        <v>585000</v>
      </c>
      <c r="F32" s="15">
        <v>585000</v>
      </c>
      <c r="G32" s="15">
        <v>652024</v>
      </c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7685354</v>
      </c>
      <c r="D34" s="15">
        <f t="shared" si="5"/>
        <v>812509.83</v>
      </c>
      <c r="E34" s="15">
        <v>0</v>
      </c>
      <c r="F34" s="15">
        <v>68440</v>
      </c>
      <c r="G34" s="15">
        <v>744069.83</v>
      </c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70505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2600000</v>
      </c>
      <c r="D52" s="15">
        <f>SUM(E52:P52)</f>
        <v>70505</v>
      </c>
      <c r="E52" s="15">
        <v>0</v>
      </c>
      <c r="F52" s="15">
        <v>0</v>
      </c>
      <c r="G52" s="15">
        <v>70505</v>
      </c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>
        <v>0</v>
      </c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>
        <v>0</v>
      </c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>
        <v>0</v>
      </c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38222416.18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38222416.18</v>
      </c>
      <c r="E62" s="16">
        <v>0</v>
      </c>
      <c r="F62" s="15">
        <v>0</v>
      </c>
      <c r="G62" s="15">
        <v>38222416.18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195070007.40000001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195070007.40000001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t="s">
        <v>125</v>
      </c>
      <c r="B86" s="30"/>
      <c r="C86" s="30"/>
    </row>
    <row r="87" spans="1:16" x14ac:dyDescent="0.35">
      <c r="A87" t="s">
        <v>126</v>
      </c>
      <c r="B87" s="30"/>
      <c r="C87" s="30"/>
    </row>
    <row r="88" spans="1:16" ht="18.5" x14ac:dyDescent="0.45">
      <c r="A88" s="31" t="s">
        <v>104</v>
      </c>
      <c r="B88" s="31"/>
      <c r="C88" s="31"/>
      <c r="D88" s="32"/>
    </row>
    <row r="89" spans="1:16" ht="15" customHeight="1" x14ac:dyDescent="0.35">
      <c r="A89" s="33" t="s">
        <v>116</v>
      </c>
      <c r="B89" s="33"/>
      <c r="C89" s="33"/>
      <c r="D89" s="34"/>
    </row>
    <row r="90" spans="1:16" x14ac:dyDescent="0.35">
      <c r="A90" s="35" t="s">
        <v>117</v>
      </c>
      <c r="B90" s="35"/>
      <c r="C90" s="35"/>
      <c r="D90" s="34"/>
    </row>
    <row r="91" spans="1:16" x14ac:dyDescent="0.35">
      <c r="A91" s="33" t="s">
        <v>118</v>
      </c>
      <c r="B91" s="33"/>
      <c r="C91" s="33"/>
      <c r="D91" s="32"/>
    </row>
    <row r="92" spans="1:16" x14ac:dyDescent="0.35">
      <c r="A92" s="33" t="s">
        <v>119</v>
      </c>
      <c r="B92" s="33"/>
      <c r="C92" s="33"/>
      <c r="D92" s="35"/>
    </row>
    <row r="93" spans="1:16" x14ac:dyDescent="0.35">
      <c r="A93" s="33" t="s">
        <v>120</v>
      </c>
      <c r="B93" s="33"/>
      <c r="C93" s="33"/>
      <c r="D93" s="34"/>
    </row>
    <row r="94" spans="1:16" x14ac:dyDescent="0.35">
      <c r="A94" s="33"/>
      <c r="B94" s="33"/>
      <c r="C94" s="33"/>
      <c r="D94" s="34"/>
    </row>
    <row r="95" spans="1:16" x14ac:dyDescent="0.35">
      <c r="A95" s="33"/>
      <c r="B95" s="33"/>
      <c r="C95" s="33"/>
      <c r="D95" s="34"/>
    </row>
    <row r="96" spans="1:16" x14ac:dyDescent="0.35">
      <c r="A96" s="33"/>
      <c r="B96" s="33"/>
      <c r="C96" s="33"/>
      <c r="D96" s="34"/>
    </row>
    <row r="97" spans="1:16" x14ac:dyDescent="0.35">
      <c r="A97" s="33" t="s">
        <v>121</v>
      </c>
      <c r="B97" s="33"/>
      <c r="C97" s="33"/>
      <c r="D97" s="34"/>
      <c r="E97" s="40" t="s">
        <v>108</v>
      </c>
      <c r="F97" s="40"/>
      <c r="G97" s="40"/>
      <c r="L97" s="41" t="s">
        <v>122</v>
      </c>
      <c r="M97" s="41"/>
      <c r="N97" s="41"/>
      <c r="O97" s="41"/>
      <c r="P97" s="41"/>
    </row>
    <row r="98" spans="1:16" x14ac:dyDescent="0.35">
      <c r="A98" s="37" t="s">
        <v>109</v>
      </c>
      <c r="D98" s="37"/>
      <c r="E98" s="40" t="s">
        <v>110</v>
      </c>
      <c r="F98" s="40"/>
      <c r="G98" s="40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5">
      <c r="A99" s="37" t="s">
        <v>111</v>
      </c>
      <c r="D99" s="37"/>
      <c r="E99" s="40" t="s">
        <v>112</v>
      </c>
      <c r="F99" s="40"/>
      <c r="G99" s="40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5">
      <c r="F100" s="36"/>
    </row>
  </sheetData>
  <sheetProtection algorithmName="SHA-512" hashValue="mJceXTKzz2gXLDoTKyYWYaTWF6a7tBkvIphYl9+nDvS15nzNYCqCj9b3UBCuHUWgbYWZF/embJwA9Qf5Exlx2g==" saltValue="P3ye+cHzlImV5V76Nd818w==" spinCount="100000" sheet="1" formatCells="0" formatColumns="0" formatRows="0" insertColumns="0" insertRows="0" insertHyperlinks="0" deleteColumns="0" deleteRows="0" sort="0" autoFilter="0" pivotTables="0"/>
  <mergeCells count="14">
    <mergeCell ref="A85:C85"/>
    <mergeCell ref="L97:P97"/>
    <mergeCell ref="L98:P98"/>
    <mergeCell ref="L99:P99"/>
    <mergeCell ref="E97:G97"/>
    <mergeCell ref="E98:G98"/>
    <mergeCell ref="E99:G99"/>
    <mergeCell ref="B6:C6"/>
    <mergeCell ref="D6:P6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2" manualBreakCount="2">
    <brk id="40" max="6" man="1"/>
    <brk id="72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DDCE-50F5-49F4-8E81-BFC9E36184D0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3" bestFit="1" customWidth="1"/>
    <col min="2" max="3" width="16.36328125" style="13" bestFit="1" customWidth="1"/>
    <col min="4" max="8" width="16.36328125" style="13" customWidth="1"/>
    <col min="9" max="9" width="11.453125" style="13" hidden="1" customWidth="1"/>
    <col min="10" max="10" width="10.90625" style="13" hidden="1" customWidth="1"/>
    <col min="11" max="11" width="6.08984375" style="13" hidden="1" customWidth="1"/>
    <col min="12" max="12" width="8.81640625" style="13" hidden="1" customWidth="1"/>
    <col min="13" max="13" width="13.90625" style="13" hidden="1" customWidth="1"/>
    <col min="14" max="14" width="10.08984375" style="13" hidden="1" customWidth="1"/>
    <col min="15" max="15" width="13.36328125" style="13" hidden="1" customWidth="1"/>
    <col min="16" max="16" width="12.36328125" style="13" hidden="1" customWidth="1"/>
    <col min="17" max="17" width="1.81640625" style="13" hidden="1" customWidth="1"/>
    <col min="18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22.5" customHeight="1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188118998.56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61388821.899999999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491497960</v>
      </c>
      <c r="D10" s="15">
        <f>SUM(E10:P10)</f>
        <v>139538163.75999999</v>
      </c>
      <c r="E10" s="15">
        <v>22763389.670000002</v>
      </c>
      <c r="F10" s="15">
        <v>46876636.5</v>
      </c>
      <c r="G10" s="15">
        <v>35513046.340000004</v>
      </c>
      <c r="H10" s="15">
        <v>34385091.25</v>
      </c>
      <c r="I10" s="15"/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72801447</v>
      </c>
      <c r="D11" s="15">
        <f t="shared" ref="D11:D14" si="1">SUM(E11:P11)</f>
        <v>27366431.960000001</v>
      </c>
      <c r="E11" s="15">
        <v>1845000</v>
      </c>
      <c r="F11" s="15">
        <v>1845000</v>
      </c>
      <c r="G11" s="15">
        <v>1925000</v>
      </c>
      <c r="H11" s="15">
        <v>21751431.960000001</v>
      </c>
      <c r="I11" s="15"/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>
        <v>0</v>
      </c>
      <c r="I12" s="15"/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>
        <v>0</v>
      </c>
      <c r="I13" s="15"/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21214402.84</v>
      </c>
      <c r="E14" s="15">
        <v>3447607.78</v>
      </c>
      <c r="F14" s="15">
        <v>7165171.6900000004</v>
      </c>
      <c r="G14" s="15">
        <v>5349324.68</v>
      </c>
      <c r="H14" s="15">
        <v>5252298.6900000004</v>
      </c>
      <c r="I14" s="15"/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34217298.870000005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6927058.4500000002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9121394.3100000005</v>
      </c>
      <c r="E16" s="15">
        <v>3831794.85</v>
      </c>
      <c r="F16" s="15">
        <v>0</v>
      </c>
      <c r="G16" s="15">
        <v>2390220.12</v>
      </c>
      <c r="H16" s="15">
        <v>2899379.34</v>
      </c>
      <c r="I16" s="15"/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2000000</v>
      </c>
      <c r="D17" s="15">
        <f t="shared" ref="D17:D24" si="3">SUM(E17:P17)</f>
        <v>66666.64</v>
      </c>
      <c r="E17" s="15">
        <v>0</v>
      </c>
      <c r="F17" s="15">
        <v>0</v>
      </c>
      <c r="G17" s="15">
        <v>49999.98</v>
      </c>
      <c r="H17" s="15">
        <v>16666.66</v>
      </c>
      <c r="I17" s="15"/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1900000</v>
      </c>
      <c r="D18" s="15">
        <f t="shared" si="3"/>
        <v>1755716.8299999998</v>
      </c>
      <c r="E18" s="15">
        <v>0</v>
      </c>
      <c r="F18" s="15">
        <v>0</v>
      </c>
      <c r="G18" s="15">
        <v>1247078.3999999999</v>
      </c>
      <c r="H18" s="15">
        <v>508638.43</v>
      </c>
      <c r="I18" s="15"/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>
        <v>0</v>
      </c>
      <c r="I19" s="15"/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12850000</v>
      </c>
      <c r="D20" s="15">
        <f t="shared" si="3"/>
        <v>1648386.4000000001</v>
      </c>
      <c r="E20" s="15">
        <v>0</v>
      </c>
      <c r="F20" s="15">
        <v>324193.2</v>
      </c>
      <c r="G20" s="15">
        <v>162096.6</v>
      </c>
      <c r="H20" s="15">
        <v>1162096.6000000001</v>
      </c>
      <c r="I20" s="15"/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20665013.850000001</v>
      </c>
      <c r="E21" s="15">
        <v>14320828.68</v>
      </c>
      <c r="F21" s="15">
        <v>1626848.62</v>
      </c>
      <c r="G21" s="15">
        <v>3085839.97</v>
      </c>
      <c r="H21" s="15">
        <v>1631496.58</v>
      </c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254458.42</v>
      </c>
      <c r="E22" s="15">
        <v>0</v>
      </c>
      <c r="F22" s="15">
        <v>22420</v>
      </c>
      <c r="G22" s="15">
        <v>22420</v>
      </c>
      <c r="H22" s="15">
        <v>209618.42</v>
      </c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13614421.4</v>
      </c>
      <c r="D23" s="15">
        <f t="shared" si="3"/>
        <v>705662.41999999993</v>
      </c>
      <c r="E23" s="15">
        <v>0</v>
      </c>
      <c r="F23" s="15">
        <v>206500</v>
      </c>
      <c r="G23" s="15">
        <v>0</v>
      </c>
      <c r="H23" s="15">
        <v>499162.42</v>
      </c>
      <c r="I23" s="15"/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233132.6</v>
      </c>
      <c r="D24" s="15">
        <f t="shared" si="3"/>
        <v>0</v>
      </c>
      <c r="E24" s="15">
        <v>0</v>
      </c>
      <c r="F24" s="15">
        <v>0</v>
      </c>
      <c r="G24" s="15">
        <v>0</v>
      </c>
      <c r="H24" s="15">
        <v>0</v>
      </c>
      <c r="I24" s="15"/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6627915.1399999997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3871246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3616400</v>
      </c>
      <c r="D26" s="15">
        <f>SUM(E26:P26)</f>
        <v>149127.60999999999</v>
      </c>
      <c r="E26" s="15">
        <v>0</v>
      </c>
      <c r="F26" s="15">
        <v>0</v>
      </c>
      <c r="G26" s="15">
        <v>122135.31</v>
      </c>
      <c r="H26" s="15">
        <v>26992.3</v>
      </c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2076246</v>
      </c>
      <c r="D27" s="15">
        <f t="shared" ref="D27:D34" si="5">SUM(E27:P27)</f>
        <v>479500.95</v>
      </c>
      <c r="E27" s="15">
        <v>0</v>
      </c>
      <c r="F27" s="15">
        <v>0</v>
      </c>
      <c r="G27" s="15">
        <v>0</v>
      </c>
      <c r="H27" s="15">
        <v>479500.95</v>
      </c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675000</v>
      </c>
      <c r="D28" s="15">
        <f t="shared" si="5"/>
        <v>28697.599999999999</v>
      </c>
      <c r="E28" s="15">
        <v>0</v>
      </c>
      <c r="F28" s="15">
        <v>0</v>
      </c>
      <c r="G28" s="15">
        <v>0</v>
      </c>
      <c r="H28" s="15">
        <v>28697.599999999999</v>
      </c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>
        <v>0</v>
      </c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915000</v>
      </c>
      <c r="D30" s="15">
        <f t="shared" si="5"/>
        <v>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1460000</v>
      </c>
      <c r="D31" s="15">
        <f t="shared" si="5"/>
        <v>238145.95</v>
      </c>
      <c r="E31" s="15">
        <v>0</v>
      </c>
      <c r="F31" s="15">
        <v>0</v>
      </c>
      <c r="G31" s="15">
        <v>0</v>
      </c>
      <c r="H31" s="15">
        <v>238145.95</v>
      </c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3168205.81</v>
      </c>
      <c r="E32" s="15">
        <v>585000</v>
      </c>
      <c r="F32" s="15">
        <v>585000</v>
      </c>
      <c r="G32" s="15">
        <v>652024</v>
      </c>
      <c r="H32" s="15">
        <v>1346181.81</v>
      </c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7380354</v>
      </c>
      <c r="D34" s="15">
        <f t="shared" si="5"/>
        <v>2564237.2199999997</v>
      </c>
      <c r="E34" s="15">
        <v>0</v>
      </c>
      <c r="F34" s="15">
        <v>68440</v>
      </c>
      <c r="G34" s="15">
        <v>744069.83</v>
      </c>
      <c r="H34" s="15">
        <v>1751727.39</v>
      </c>
      <c r="I34" s="15"/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10326053.9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10255548.9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8600000</v>
      </c>
      <c r="D52" s="15">
        <f>SUM(E52:P52)</f>
        <v>451108.22</v>
      </c>
      <c r="E52" s="15">
        <v>0</v>
      </c>
      <c r="F52" s="15">
        <v>0</v>
      </c>
      <c r="G52" s="15">
        <v>70505</v>
      </c>
      <c r="H52" s="15">
        <v>380603.22</v>
      </c>
      <c r="I52" s="15"/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1517326.6</v>
      </c>
      <c r="D53" s="15">
        <f t="shared" ref="D53:D60" si="11">SUM(E53:P53)</f>
        <v>337326.6</v>
      </c>
      <c r="E53" s="15">
        <v>0</v>
      </c>
      <c r="F53" s="15">
        <v>0</v>
      </c>
      <c r="G53" s="15">
        <v>0</v>
      </c>
      <c r="H53" s="15">
        <v>337326.6</v>
      </c>
      <c r="I53" s="15"/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35513286.399999999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>
        <v>0</v>
      </c>
      <c r="I54" s="15"/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9500100</v>
      </c>
      <c r="D55" s="15">
        <f t="shared" si="11"/>
        <v>9500000</v>
      </c>
      <c r="E55" s="15">
        <v>0</v>
      </c>
      <c r="F55" s="15">
        <v>0</v>
      </c>
      <c r="G55" s="15">
        <v>0</v>
      </c>
      <c r="H55" s="15">
        <v>9500000</v>
      </c>
      <c r="I55" s="15"/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162779287</v>
      </c>
      <c r="D56" s="15">
        <f t="shared" si="11"/>
        <v>37619.08</v>
      </c>
      <c r="E56" s="15">
        <v>0</v>
      </c>
      <c r="F56" s="15">
        <v>0</v>
      </c>
      <c r="G56" s="15">
        <v>0</v>
      </c>
      <c r="H56" s="15">
        <v>37619.08</v>
      </c>
      <c r="I56" s="15"/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>
        <v>0</v>
      </c>
      <c r="I57" s="15"/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110000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>
        <v>0</v>
      </c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>
        <v>0</v>
      </c>
      <c r="I60" s="15"/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38222416.18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38222416.18</v>
      </c>
      <c r="E62" s="16">
        <v>0</v>
      </c>
      <c r="F62" s="15">
        <v>0</v>
      </c>
      <c r="G62" s="15">
        <v>38222416.18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277512682.64999998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82442675.25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277512682.64999998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82442675.25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t="s">
        <v>127</v>
      </c>
      <c r="B86" s="30"/>
      <c r="C86" s="30"/>
    </row>
    <row r="87" spans="1:16" x14ac:dyDescent="0.35">
      <c r="A87" t="s">
        <v>128</v>
      </c>
      <c r="B87" s="30"/>
      <c r="C87" s="30"/>
    </row>
    <row r="88" spans="1:16" ht="18.5" x14ac:dyDescent="0.45">
      <c r="A88" s="31" t="s">
        <v>104</v>
      </c>
      <c r="B88" s="31"/>
      <c r="C88" s="31"/>
      <c r="D88" s="32"/>
    </row>
    <row r="89" spans="1:16" ht="15" customHeight="1" x14ac:dyDescent="0.35">
      <c r="A89" s="33" t="s">
        <v>116</v>
      </c>
      <c r="B89" s="33"/>
      <c r="C89" s="33"/>
      <c r="D89" s="34"/>
    </row>
    <row r="90" spans="1:16" x14ac:dyDescent="0.35">
      <c r="A90" s="35" t="s">
        <v>117</v>
      </c>
      <c r="B90" s="35"/>
      <c r="C90" s="35"/>
      <c r="D90" s="34"/>
    </row>
    <row r="91" spans="1:16" x14ac:dyDescent="0.35">
      <c r="A91" s="33" t="s">
        <v>118</v>
      </c>
      <c r="B91" s="33"/>
      <c r="C91" s="33"/>
      <c r="D91" s="32"/>
    </row>
    <row r="92" spans="1:16" x14ac:dyDescent="0.35">
      <c r="A92" s="33" t="s">
        <v>119</v>
      </c>
      <c r="B92" s="33"/>
      <c r="C92" s="33"/>
      <c r="D92" s="35"/>
    </row>
    <row r="93" spans="1:16" x14ac:dyDescent="0.35">
      <c r="A93" s="33" t="s">
        <v>120</v>
      </c>
      <c r="B93" s="33"/>
      <c r="C93" s="33"/>
      <c r="D93" s="34"/>
    </row>
    <row r="94" spans="1:16" x14ac:dyDescent="0.35">
      <c r="A94" s="33"/>
      <c r="B94" s="33"/>
      <c r="C94" s="33"/>
      <c r="D94" s="34"/>
    </row>
    <row r="95" spans="1:16" x14ac:dyDescent="0.35">
      <c r="A95" s="33"/>
      <c r="B95" s="33"/>
      <c r="C95" s="33"/>
      <c r="D95" s="34"/>
    </row>
    <row r="96" spans="1:16" x14ac:dyDescent="0.35">
      <c r="A96" s="33"/>
      <c r="B96" s="33"/>
      <c r="C96" s="33"/>
      <c r="D96" s="34"/>
    </row>
    <row r="97" spans="1:16" x14ac:dyDescent="0.35">
      <c r="A97" s="33" t="s">
        <v>121</v>
      </c>
      <c r="B97" s="33"/>
      <c r="C97" s="33"/>
      <c r="D97" s="34"/>
      <c r="E97" s="40" t="s">
        <v>108</v>
      </c>
      <c r="F97" s="40"/>
      <c r="G97" s="40"/>
      <c r="L97" s="41" t="s">
        <v>122</v>
      </c>
      <c r="M97" s="41"/>
      <c r="N97" s="41"/>
      <c r="O97" s="41"/>
      <c r="P97" s="41"/>
    </row>
    <row r="98" spans="1:16" x14ac:dyDescent="0.35">
      <c r="A98" s="37" t="s">
        <v>109</v>
      </c>
      <c r="D98" s="37"/>
      <c r="E98" s="40" t="s">
        <v>110</v>
      </c>
      <c r="F98" s="40"/>
      <c r="G98" s="40"/>
      <c r="H98" s="37"/>
      <c r="I98" s="37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5">
      <c r="A99" s="37" t="s">
        <v>111</v>
      </c>
      <c r="D99" s="37"/>
      <c r="E99" s="40" t="s">
        <v>112</v>
      </c>
      <c r="F99" s="40"/>
      <c r="G99" s="40"/>
      <c r="H99" s="37"/>
      <c r="I99" s="37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5">
      <c r="F100" s="36"/>
    </row>
  </sheetData>
  <sheetProtection algorithmName="SHA-512" hashValue="hDvR7orJf71Eago1mWROqUdW3KreCJciaeRU7KQpAwjZftuICq4s2MzYFCgJ8A0/b2QmqKE0m7y3e7ismI35Mw==" saltValue="h4XmExfoIy1tLA7ynRkRqQ==" spinCount="100000" sheet="1" formatCells="0" formatColumns="0" formatRows="0" insertColumns="0" insertRows="0" insertHyperlinks="0" deleteColumns="0" deleteRows="0" sort="0" autoFilter="0" pivotTables="0"/>
  <mergeCells count="14">
    <mergeCell ref="E99:G99"/>
    <mergeCell ref="L99:P99"/>
    <mergeCell ref="A1:P1"/>
    <mergeCell ref="A2:P2"/>
    <mergeCell ref="A3:P3"/>
    <mergeCell ref="A4:P4"/>
    <mergeCell ref="A5:P5"/>
    <mergeCell ref="B6:C6"/>
    <mergeCell ref="D6:P6"/>
    <mergeCell ref="A85:C85"/>
    <mergeCell ref="E97:G97"/>
    <mergeCell ref="L97:P97"/>
    <mergeCell ref="E98:G98"/>
    <mergeCell ref="L98:P98"/>
  </mergeCells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rowBreaks count="2" manualBreakCount="2">
    <brk id="38" max="7" man="1"/>
    <brk id="68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E5AE-AE3F-4928-9241-E9E3F8FDF6F9}">
  <sheetPr>
    <pageSetUpPr fitToPage="1"/>
  </sheetPr>
  <dimension ref="A1:R100"/>
  <sheetViews>
    <sheetView tabSelected="1" topLeftCell="A49" zoomScaleNormal="100" workbookViewId="0">
      <selection activeCell="A83" sqref="A83"/>
    </sheetView>
  </sheetViews>
  <sheetFormatPr baseColWidth="10" defaultColWidth="8" defaultRowHeight="14.5" x14ac:dyDescent="0.35"/>
  <cols>
    <col min="1" max="1" width="99.54296875" style="13" bestFit="1" customWidth="1"/>
    <col min="2" max="3" width="16.36328125" style="13" bestFit="1" customWidth="1"/>
    <col min="4" max="9" width="16.36328125" style="13" customWidth="1"/>
    <col min="10" max="10" width="28.26953125" style="13" hidden="1" customWidth="1"/>
    <col min="11" max="11" width="20.36328125" style="13" hidden="1" customWidth="1"/>
    <col min="12" max="12" width="26.90625" style="13" hidden="1" customWidth="1"/>
    <col min="13" max="13" width="23.08984375" style="13" hidden="1" customWidth="1"/>
    <col min="14" max="14" width="18.453125" style="13" hidden="1" customWidth="1"/>
    <col min="15" max="15" width="16.08984375" style="13" hidden="1" customWidth="1"/>
    <col min="16" max="16" width="17.453125" style="13" hidden="1" customWidth="1"/>
    <col min="17" max="17" width="10.36328125" style="13" customWidth="1"/>
    <col min="18" max="16384" width="8" style="13"/>
  </cols>
  <sheetData>
    <row r="1" spans="1:16" s="1" customFormat="1" ht="23.2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5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" customHeight="1" x14ac:dyDescent="0.3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5" x14ac:dyDescent="0.35">
      <c r="A6" s="3"/>
      <c r="B6" s="44" t="s">
        <v>5</v>
      </c>
      <c r="C6" s="44"/>
      <c r="D6" s="45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22.5" customHeight="1" x14ac:dyDescent="0.35">
      <c r="A7" s="5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21</v>
      </c>
      <c r="P7" s="8" t="s">
        <v>22</v>
      </c>
    </row>
    <row r="8" spans="1:16" s="10" customFormat="1" ht="15.5" x14ac:dyDescent="0.35">
      <c r="A8" s="9" t="s">
        <v>23</v>
      </c>
      <c r="B8" s="9"/>
      <c r="C8" s="9"/>
      <c r="D8" s="9"/>
      <c r="E8" s="9"/>
    </row>
    <row r="9" spans="1:16" ht="15.5" x14ac:dyDescent="0.35">
      <c r="A9" s="11" t="s">
        <v>24</v>
      </c>
      <c r="B9" s="12">
        <f>SUM(B10:B14)</f>
        <v>637100407</v>
      </c>
      <c r="C9" s="12">
        <f>SUM(C10:C14)</f>
        <v>637100407</v>
      </c>
      <c r="D9" s="12">
        <f>SUM(D10:D14)</f>
        <v>233622966.98000002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61388821.899999999</v>
      </c>
      <c r="I9" s="12">
        <f t="shared" si="0"/>
        <v>45503968.420000002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5" x14ac:dyDescent="0.35">
      <c r="A10" s="14" t="s">
        <v>25</v>
      </c>
      <c r="B10" s="15">
        <v>492957960</v>
      </c>
      <c r="C10" s="15">
        <v>491272960</v>
      </c>
      <c r="D10" s="15">
        <f>SUM(E10:P10)</f>
        <v>177605894.5</v>
      </c>
      <c r="E10" s="15">
        <v>22763389.670000002</v>
      </c>
      <c r="F10" s="15">
        <v>46876636.5</v>
      </c>
      <c r="G10" s="15">
        <v>35513046.340000004</v>
      </c>
      <c r="H10" s="15">
        <v>34385091.25</v>
      </c>
      <c r="I10" s="15">
        <v>38067730.740000002</v>
      </c>
      <c r="J10" s="15"/>
      <c r="K10" s="15"/>
      <c r="L10" s="15"/>
      <c r="M10" s="15"/>
      <c r="N10" s="15"/>
      <c r="O10" s="15"/>
      <c r="P10" s="15"/>
    </row>
    <row r="11" spans="1:16" ht="15.5" x14ac:dyDescent="0.35">
      <c r="A11" s="14" t="s">
        <v>26</v>
      </c>
      <c r="B11" s="15">
        <v>71341447</v>
      </c>
      <c r="C11" s="15">
        <v>73026447</v>
      </c>
      <c r="D11" s="15">
        <f t="shared" ref="D11:D14" si="1">SUM(E11:P11)</f>
        <v>29321431.960000001</v>
      </c>
      <c r="E11" s="15">
        <v>1845000</v>
      </c>
      <c r="F11" s="15">
        <v>1845000</v>
      </c>
      <c r="G11" s="15">
        <v>1925000</v>
      </c>
      <c r="H11" s="15">
        <v>21751431.960000001</v>
      </c>
      <c r="I11" s="15">
        <v>1955000</v>
      </c>
      <c r="J11" s="15"/>
      <c r="K11" s="15"/>
      <c r="L11" s="15"/>
      <c r="M11" s="15"/>
      <c r="N11" s="15"/>
      <c r="O11" s="15"/>
      <c r="P11" s="15"/>
    </row>
    <row r="12" spans="1:16" ht="15.5" x14ac:dyDescent="0.35">
      <c r="A12" s="14" t="s">
        <v>27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/>
      <c r="K12" s="15"/>
      <c r="L12" s="15"/>
      <c r="M12" s="15"/>
      <c r="N12" s="15"/>
      <c r="O12" s="15"/>
      <c r="P12" s="15"/>
    </row>
    <row r="13" spans="1:16" ht="15.5" x14ac:dyDescent="0.35">
      <c r="A13" s="14" t="s">
        <v>28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/>
      <c r="K13" s="15"/>
      <c r="L13" s="15"/>
      <c r="M13" s="15"/>
      <c r="N13" s="15"/>
      <c r="O13" s="15"/>
      <c r="P13" s="15"/>
    </row>
    <row r="14" spans="1:16" ht="15.5" x14ac:dyDescent="0.35">
      <c r="A14" s="14" t="s">
        <v>29</v>
      </c>
      <c r="B14" s="15">
        <v>72700000</v>
      </c>
      <c r="C14" s="15">
        <v>72700000</v>
      </c>
      <c r="D14" s="15">
        <f t="shared" si="1"/>
        <v>26695640.52</v>
      </c>
      <c r="E14" s="15">
        <v>3447607.78</v>
      </c>
      <c r="F14" s="15">
        <v>7165171.6900000004</v>
      </c>
      <c r="G14" s="15">
        <v>5349324.68</v>
      </c>
      <c r="H14" s="15">
        <v>5252298.6900000004</v>
      </c>
      <c r="I14" s="15">
        <v>5481237.6799999997</v>
      </c>
      <c r="J14" s="15"/>
      <c r="K14" s="15"/>
      <c r="L14" s="15"/>
      <c r="M14" s="15"/>
      <c r="N14" s="15"/>
      <c r="O14" s="15"/>
      <c r="P14" s="15"/>
    </row>
    <row r="15" spans="1:16" ht="15.5" x14ac:dyDescent="0.35">
      <c r="A15" s="17" t="s">
        <v>30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41759697.479999997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6927058.4500000002</v>
      </c>
      <c r="I15" s="12">
        <f t="shared" si="2"/>
        <v>7542398.6099999994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5" x14ac:dyDescent="0.35">
      <c r="A16" s="14" t="s">
        <v>31</v>
      </c>
      <c r="B16" s="15">
        <v>32592728</v>
      </c>
      <c r="C16" s="15">
        <v>32592728</v>
      </c>
      <c r="D16" s="15">
        <f>SUM(E16:P16)</f>
        <v>11498194.91</v>
      </c>
      <c r="E16" s="15">
        <v>3831794.85</v>
      </c>
      <c r="F16" s="15">
        <v>0</v>
      </c>
      <c r="G16" s="15">
        <v>2390220.12</v>
      </c>
      <c r="H16" s="15">
        <v>2899379.34</v>
      </c>
      <c r="I16" s="15">
        <v>2376800.6</v>
      </c>
      <c r="J16" s="15"/>
      <c r="K16" s="15"/>
      <c r="L16" s="15"/>
      <c r="M16" s="15"/>
      <c r="N16" s="15"/>
      <c r="O16" s="15"/>
      <c r="P16" s="15"/>
    </row>
    <row r="17" spans="1:16" ht="15.5" x14ac:dyDescent="0.35">
      <c r="A17" s="14" t="s">
        <v>32</v>
      </c>
      <c r="B17" s="15">
        <v>2900000</v>
      </c>
      <c r="C17" s="15">
        <v>2445202.2000000002</v>
      </c>
      <c r="D17" s="15">
        <f t="shared" ref="D17:D24" si="3">SUM(E17:P17)</f>
        <v>395438.58</v>
      </c>
      <c r="E17" s="15">
        <v>0</v>
      </c>
      <c r="F17" s="15">
        <v>0</v>
      </c>
      <c r="G17" s="15">
        <v>49999.98</v>
      </c>
      <c r="H17" s="15">
        <v>16666.66</v>
      </c>
      <c r="I17" s="15">
        <v>328771.94</v>
      </c>
      <c r="J17" s="15"/>
      <c r="K17" s="15"/>
      <c r="L17" s="15"/>
      <c r="M17" s="15"/>
      <c r="N17" s="15"/>
      <c r="O17" s="15"/>
      <c r="P17" s="15"/>
    </row>
    <row r="18" spans="1:16" ht="15.5" x14ac:dyDescent="0.35">
      <c r="A18" s="14" t="s">
        <v>33</v>
      </c>
      <c r="B18" s="15">
        <v>1900000</v>
      </c>
      <c r="C18" s="15">
        <v>1951505</v>
      </c>
      <c r="D18" s="15">
        <f t="shared" si="3"/>
        <v>1755716.8299999998</v>
      </c>
      <c r="E18" s="15">
        <v>0</v>
      </c>
      <c r="F18" s="15">
        <v>0</v>
      </c>
      <c r="G18" s="15">
        <v>1247078.3999999999</v>
      </c>
      <c r="H18" s="15">
        <v>508638.43</v>
      </c>
      <c r="I18" s="15">
        <v>0</v>
      </c>
      <c r="J18" s="15"/>
      <c r="K18" s="15"/>
      <c r="L18" s="15"/>
      <c r="M18" s="15"/>
      <c r="N18" s="15"/>
      <c r="O18" s="15"/>
      <c r="P18" s="15"/>
    </row>
    <row r="19" spans="1:16" ht="15.5" x14ac:dyDescent="0.35">
      <c r="A19" s="14" t="s">
        <v>34</v>
      </c>
      <c r="B19" s="15">
        <v>500000</v>
      </c>
      <c r="C19" s="15">
        <v>448495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/>
      <c r="K19" s="15"/>
      <c r="L19" s="15"/>
      <c r="M19" s="15"/>
      <c r="N19" s="15"/>
      <c r="O19" s="15"/>
      <c r="P19" s="15"/>
    </row>
    <row r="20" spans="1:16" ht="15.5" x14ac:dyDescent="0.35">
      <c r="A20" s="14" t="s">
        <v>35</v>
      </c>
      <c r="B20" s="15">
        <v>19047554</v>
      </c>
      <c r="C20" s="15">
        <v>12404797.800000001</v>
      </c>
      <c r="D20" s="15">
        <f t="shared" si="3"/>
        <v>1810483.0000000002</v>
      </c>
      <c r="E20" s="15">
        <v>0</v>
      </c>
      <c r="F20" s="15">
        <v>324193.2</v>
      </c>
      <c r="G20" s="15">
        <v>162096.6</v>
      </c>
      <c r="H20" s="15">
        <v>1162096.6000000001</v>
      </c>
      <c r="I20" s="15">
        <v>162096.6</v>
      </c>
      <c r="J20" s="15"/>
      <c r="K20" s="15"/>
      <c r="L20" s="15"/>
      <c r="M20" s="15"/>
      <c r="N20" s="15"/>
      <c r="O20" s="15"/>
      <c r="P20" s="15"/>
    </row>
    <row r="21" spans="1:16" ht="15.5" x14ac:dyDescent="0.35">
      <c r="A21" s="14" t="s">
        <v>36</v>
      </c>
      <c r="B21" s="15">
        <v>49500000</v>
      </c>
      <c r="C21" s="15">
        <v>49500000</v>
      </c>
      <c r="D21" s="15">
        <f t="shared" si="3"/>
        <v>22301617.57</v>
      </c>
      <c r="E21" s="15">
        <v>14320828.68</v>
      </c>
      <c r="F21" s="15">
        <v>1626848.62</v>
      </c>
      <c r="G21" s="15">
        <v>3085839.97</v>
      </c>
      <c r="H21" s="15">
        <v>1631496.58</v>
      </c>
      <c r="I21" s="15">
        <v>1636603.72</v>
      </c>
      <c r="J21" s="15"/>
      <c r="K21" s="15"/>
      <c r="L21" s="15"/>
      <c r="M21" s="15"/>
      <c r="N21" s="15"/>
      <c r="O21" s="15"/>
      <c r="P21" s="15"/>
    </row>
    <row r="22" spans="1:16" ht="15.75" customHeight="1" x14ac:dyDescent="0.35">
      <c r="A22" s="14" t="s">
        <v>37</v>
      </c>
      <c r="B22" s="15">
        <v>2500000</v>
      </c>
      <c r="C22" s="15">
        <v>8850000</v>
      </c>
      <c r="D22" s="15">
        <f t="shared" si="3"/>
        <v>1098625.55</v>
      </c>
      <c r="E22" s="15">
        <v>0</v>
      </c>
      <c r="F22" s="15">
        <v>22420</v>
      </c>
      <c r="G22" s="15">
        <v>22420</v>
      </c>
      <c r="H22" s="15">
        <v>209618.42</v>
      </c>
      <c r="I22" s="15">
        <v>844167.13</v>
      </c>
      <c r="J22" s="15"/>
      <c r="K22" s="15"/>
      <c r="L22" s="15"/>
      <c r="M22" s="15"/>
      <c r="N22" s="15"/>
      <c r="O22" s="15"/>
      <c r="P22" s="15"/>
    </row>
    <row r="23" spans="1:16" ht="15.5" x14ac:dyDescent="0.35">
      <c r="A23" s="14" t="s">
        <v>38</v>
      </c>
      <c r="B23" s="15">
        <v>13000000</v>
      </c>
      <c r="C23" s="15">
        <v>13614421.4</v>
      </c>
      <c r="D23" s="15">
        <f t="shared" si="3"/>
        <v>2666488.44</v>
      </c>
      <c r="E23" s="15">
        <v>0</v>
      </c>
      <c r="F23" s="15">
        <v>206500</v>
      </c>
      <c r="G23" s="15">
        <v>0</v>
      </c>
      <c r="H23" s="15">
        <v>499162.42</v>
      </c>
      <c r="I23" s="15">
        <v>1960826.02</v>
      </c>
      <c r="J23" s="15"/>
      <c r="K23" s="15"/>
      <c r="L23" s="15"/>
      <c r="M23" s="15"/>
      <c r="N23" s="15"/>
      <c r="O23" s="15"/>
      <c r="P23" s="15"/>
    </row>
    <row r="24" spans="1:16" ht="15.5" x14ac:dyDescent="0.35">
      <c r="A24" s="14" t="s">
        <v>39</v>
      </c>
      <c r="B24" s="15">
        <v>100000</v>
      </c>
      <c r="C24" s="15">
        <v>233132.6</v>
      </c>
      <c r="D24" s="15">
        <f t="shared" si="3"/>
        <v>233132.6</v>
      </c>
      <c r="E24" s="15">
        <v>0</v>
      </c>
      <c r="F24" s="15">
        <v>0</v>
      </c>
      <c r="G24" s="15">
        <v>0</v>
      </c>
      <c r="H24" s="15">
        <v>0</v>
      </c>
      <c r="I24" s="15">
        <v>233132.6</v>
      </c>
      <c r="J24" s="15"/>
      <c r="K24" s="15"/>
      <c r="L24" s="15"/>
      <c r="M24" s="15"/>
      <c r="N24" s="15"/>
      <c r="O24" s="15"/>
      <c r="P24" s="15"/>
    </row>
    <row r="25" spans="1:16" ht="15.5" x14ac:dyDescent="0.35">
      <c r="A25" s="17" t="s">
        <v>40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12101821.35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3871246</v>
      </c>
      <c r="I25" s="12">
        <f t="shared" si="4"/>
        <v>5473906.209999999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5">
      <c r="A26" s="14" t="s">
        <v>41</v>
      </c>
      <c r="B26" s="15">
        <v>5150000</v>
      </c>
      <c r="C26" s="15">
        <v>3716400</v>
      </c>
      <c r="D26" s="15">
        <f>SUM(E26:P26)</f>
        <v>2247631.0099999998</v>
      </c>
      <c r="E26" s="15">
        <v>0</v>
      </c>
      <c r="F26" s="15">
        <v>0</v>
      </c>
      <c r="G26" s="15">
        <v>122135.31</v>
      </c>
      <c r="H26" s="15">
        <v>26992.3</v>
      </c>
      <c r="I26" s="15">
        <v>2098503.4</v>
      </c>
      <c r="J26" s="15"/>
      <c r="K26" s="15"/>
      <c r="L26" s="15"/>
      <c r="M26" s="15"/>
      <c r="N26" s="15"/>
      <c r="O26" s="15"/>
      <c r="P26" s="15"/>
    </row>
    <row r="27" spans="1:16" ht="14.25" customHeight="1" x14ac:dyDescent="0.35">
      <c r="A27" s="14" t="s">
        <v>42</v>
      </c>
      <c r="B27" s="15">
        <v>2200000</v>
      </c>
      <c r="C27" s="15">
        <v>1945926</v>
      </c>
      <c r="D27" s="15">
        <f t="shared" ref="D27:D34" si="5">SUM(E27:P27)</f>
        <v>1169937.83</v>
      </c>
      <c r="E27" s="15">
        <v>0</v>
      </c>
      <c r="F27" s="15">
        <v>0</v>
      </c>
      <c r="G27" s="15">
        <v>0</v>
      </c>
      <c r="H27" s="15">
        <v>479500.95</v>
      </c>
      <c r="I27" s="15">
        <v>690436.88</v>
      </c>
      <c r="J27" s="15"/>
      <c r="K27" s="15"/>
      <c r="L27" s="15"/>
      <c r="M27" s="15"/>
      <c r="N27" s="15"/>
      <c r="O27" s="15"/>
      <c r="P27" s="15"/>
    </row>
    <row r="28" spans="1:16" ht="14.25" customHeight="1" x14ac:dyDescent="0.35">
      <c r="A28" s="14" t="s">
        <v>43</v>
      </c>
      <c r="B28" s="15">
        <v>1400000</v>
      </c>
      <c r="C28" s="15">
        <v>656918</v>
      </c>
      <c r="D28" s="15">
        <f t="shared" si="5"/>
        <v>211909.35</v>
      </c>
      <c r="E28" s="15">
        <v>0</v>
      </c>
      <c r="F28" s="15">
        <v>0</v>
      </c>
      <c r="G28" s="15">
        <v>0</v>
      </c>
      <c r="H28" s="15">
        <v>28697.599999999999</v>
      </c>
      <c r="I28" s="15">
        <v>183211.75</v>
      </c>
      <c r="J28" s="15"/>
      <c r="K28" s="15"/>
      <c r="L28" s="15"/>
      <c r="M28" s="15"/>
      <c r="N28" s="15"/>
      <c r="O28" s="15"/>
      <c r="P28" s="15"/>
    </row>
    <row r="29" spans="1:16" ht="14.25" customHeight="1" x14ac:dyDescent="0.35">
      <c r="A29" s="14" t="s">
        <v>44</v>
      </c>
      <c r="B29" s="15">
        <v>30000</v>
      </c>
      <c r="C29" s="15">
        <v>48402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/>
      <c r="K29" s="15"/>
      <c r="L29" s="15"/>
      <c r="M29" s="15"/>
      <c r="N29" s="15"/>
      <c r="O29" s="15"/>
      <c r="P29" s="15"/>
    </row>
    <row r="30" spans="1:16" ht="14.25" customHeight="1" x14ac:dyDescent="0.35">
      <c r="A30" s="14" t="s">
        <v>45</v>
      </c>
      <c r="B30" s="15">
        <v>200000</v>
      </c>
      <c r="C30" s="15">
        <v>915000</v>
      </c>
      <c r="D30" s="15">
        <f t="shared" si="5"/>
        <v>835.44</v>
      </c>
      <c r="E30" s="15">
        <v>0</v>
      </c>
      <c r="F30" s="15">
        <v>0</v>
      </c>
      <c r="G30" s="15">
        <v>0</v>
      </c>
      <c r="H30" s="15">
        <v>0</v>
      </c>
      <c r="I30" s="15">
        <v>835.44</v>
      </c>
      <c r="J30" s="15"/>
      <c r="K30" s="15"/>
      <c r="L30" s="15"/>
      <c r="M30" s="15"/>
      <c r="N30" s="15"/>
      <c r="O30" s="15"/>
      <c r="P30" s="15"/>
    </row>
    <row r="31" spans="1:16" ht="14.25" customHeight="1" x14ac:dyDescent="0.35">
      <c r="A31" s="14" t="s">
        <v>46</v>
      </c>
      <c r="B31" s="15">
        <v>1845000</v>
      </c>
      <c r="C31" s="15">
        <v>1060000</v>
      </c>
      <c r="D31" s="15">
        <f t="shared" si="5"/>
        <v>332642.71000000002</v>
      </c>
      <c r="E31" s="15">
        <v>0</v>
      </c>
      <c r="F31" s="15">
        <v>0</v>
      </c>
      <c r="G31" s="15">
        <v>0</v>
      </c>
      <c r="H31" s="15">
        <v>238145.95</v>
      </c>
      <c r="I31" s="15">
        <v>94496.76</v>
      </c>
      <c r="J31" s="15"/>
      <c r="K31" s="15"/>
      <c r="L31" s="15"/>
      <c r="M31" s="15"/>
      <c r="N31" s="15"/>
      <c r="O31" s="15"/>
      <c r="P31" s="15"/>
    </row>
    <row r="32" spans="1:16" ht="14.25" customHeight="1" x14ac:dyDescent="0.35">
      <c r="A32" s="14" t="s">
        <v>47</v>
      </c>
      <c r="B32" s="15">
        <v>11370000</v>
      </c>
      <c r="C32" s="15">
        <v>11370000</v>
      </c>
      <c r="D32" s="15">
        <f t="shared" si="5"/>
        <v>3759205.81</v>
      </c>
      <c r="E32" s="15">
        <v>585000</v>
      </c>
      <c r="F32" s="15">
        <v>585000</v>
      </c>
      <c r="G32" s="15">
        <v>652024</v>
      </c>
      <c r="H32" s="15">
        <v>1346181.81</v>
      </c>
      <c r="I32" s="15">
        <v>591000</v>
      </c>
      <c r="J32" s="15"/>
      <c r="K32" s="15"/>
      <c r="L32" s="15"/>
      <c r="M32" s="15"/>
      <c r="N32" s="15"/>
      <c r="O32" s="15"/>
      <c r="P32" s="15"/>
    </row>
    <row r="33" spans="1:18" ht="14.25" customHeight="1" x14ac:dyDescent="0.35">
      <c r="A33" s="14" t="s">
        <v>48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/>
      <c r="K33" s="15"/>
      <c r="L33" s="15"/>
      <c r="M33" s="15"/>
      <c r="N33" s="15"/>
      <c r="O33" s="15"/>
      <c r="P33" s="15"/>
    </row>
    <row r="34" spans="1:18" ht="14.25" customHeight="1" x14ac:dyDescent="0.35">
      <c r="A34" s="14" t="s">
        <v>49</v>
      </c>
      <c r="B34" s="15">
        <v>5328000</v>
      </c>
      <c r="C34" s="15">
        <v>7810354</v>
      </c>
      <c r="D34" s="15">
        <f t="shared" si="5"/>
        <v>4379659.1999999993</v>
      </c>
      <c r="E34" s="15">
        <v>0</v>
      </c>
      <c r="F34" s="15">
        <v>68440</v>
      </c>
      <c r="G34" s="15">
        <v>744069.83</v>
      </c>
      <c r="H34" s="15">
        <v>1751727.39</v>
      </c>
      <c r="I34" s="15">
        <v>1815421.98</v>
      </c>
      <c r="J34" s="15"/>
      <c r="K34" s="15"/>
      <c r="L34" s="15"/>
      <c r="M34" s="15"/>
      <c r="N34" s="15"/>
      <c r="O34" s="15"/>
      <c r="P34" s="15"/>
    </row>
    <row r="35" spans="1:18" ht="15.5" x14ac:dyDescent="0.35">
      <c r="A35" s="17" t="s">
        <v>50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5" x14ac:dyDescent="0.35">
      <c r="A36" s="14" t="s">
        <v>51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5" x14ac:dyDescent="0.35">
      <c r="A37" s="14" t="s">
        <v>52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5" x14ac:dyDescent="0.35">
      <c r="A38" s="14" t="s">
        <v>53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5" x14ac:dyDescent="0.35">
      <c r="A39" s="14" t="s">
        <v>54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5" x14ac:dyDescent="0.35">
      <c r="A40" s="14" t="s">
        <v>55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5" x14ac:dyDescent="0.35">
      <c r="A41" s="14" t="s">
        <v>56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5" x14ac:dyDescent="0.35">
      <c r="A42" s="14" t="s">
        <v>57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5" x14ac:dyDescent="0.35">
      <c r="A43" s="17" t="s">
        <v>58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5" x14ac:dyDescent="0.35">
      <c r="A44" s="14" t="s">
        <v>59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5" x14ac:dyDescent="0.35">
      <c r="A45" s="14" t="s">
        <v>60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5" x14ac:dyDescent="0.35">
      <c r="A46" s="14" t="s">
        <v>61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5" x14ac:dyDescent="0.35">
      <c r="A47" s="14" t="s">
        <v>62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5" x14ac:dyDescent="0.35">
      <c r="A48" s="14" t="s">
        <v>63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5" x14ac:dyDescent="0.35">
      <c r="A49" s="14" t="s">
        <v>64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5" x14ac:dyDescent="0.35">
      <c r="A50" s="14" t="s">
        <v>65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5" x14ac:dyDescent="0.35">
      <c r="A51" s="17" t="s">
        <v>66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62002627.979999997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10255548.9</v>
      </c>
      <c r="I51" s="12">
        <f t="shared" si="10"/>
        <v>51676574.079999998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5" x14ac:dyDescent="0.35">
      <c r="A52" s="14" t="s">
        <v>67</v>
      </c>
      <c r="B52" s="15">
        <v>1600000</v>
      </c>
      <c r="C52" s="15">
        <v>9840000</v>
      </c>
      <c r="D52" s="15">
        <f>SUM(E52:P52)</f>
        <v>761108.26</v>
      </c>
      <c r="E52" s="15">
        <v>0</v>
      </c>
      <c r="F52" s="15">
        <v>0</v>
      </c>
      <c r="G52" s="15">
        <v>70505</v>
      </c>
      <c r="H52" s="15">
        <v>380603.22</v>
      </c>
      <c r="I52" s="15">
        <v>310000.03999999998</v>
      </c>
      <c r="J52" s="15"/>
      <c r="K52" s="15"/>
      <c r="L52" s="15"/>
      <c r="M52" s="15"/>
      <c r="N52" s="15"/>
      <c r="O52" s="15"/>
      <c r="P52" s="15"/>
    </row>
    <row r="53" spans="1:16" ht="15.5" x14ac:dyDescent="0.35">
      <c r="A53" s="14" t="s">
        <v>68</v>
      </c>
      <c r="B53" s="15">
        <v>1100000</v>
      </c>
      <c r="C53" s="15">
        <v>1517326.6</v>
      </c>
      <c r="D53" s="15">
        <f t="shared" ref="D53:D60" si="11">SUM(E53:P53)</f>
        <v>337326.6</v>
      </c>
      <c r="E53" s="15">
        <v>0</v>
      </c>
      <c r="F53" s="15">
        <v>0</v>
      </c>
      <c r="G53" s="15">
        <v>0</v>
      </c>
      <c r="H53" s="15">
        <v>337326.6</v>
      </c>
      <c r="I53" s="15">
        <v>0</v>
      </c>
      <c r="J53" s="15"/>
      <c r="K53" s="15"/>
      <c r="L53" s="15"/>
      <c r="M53" s="15"/>
      <c r="N53" s="15"/>
      <c r="O53" s="15"/>
      <c r="P53" s="15"/>
    </row>
    <row r="54" spans="1:16" ht="15.5" x14ac:dyDescent="0.35">
      <c r="A54" s="14" t="s">
        <v>69</v>
      </c>
      <c r="B54" s="15">
        <v>67020000</v>
      </c>
      <c r="C54" s="15">
        <v>26333286.399999999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/>
      <c r="K54" s="15"/>
      <c r="L54" s="15"/>
      <c r="M54" s="15"/>
      <c r="N54" s="15"/>
      <c r="O54" s="15"/>
      <c r="P54" s="15"/>
    </row>
    <row r="55" spans="1:16" ht="15.5" x14ac:dyDescent="0.35">
      <c r="A55" s="14" t="s">
        <v>70</v>
      </c>
      <c r="B55" s="15">
        <v>200000</v>
      </c>
      <c r="C55" s="15">
        <v>9500100</v>
      </c>
      <c r="D55" s="15">
        <f t="shared" si="11"/>
        <v>9500000</v>
      </c>
      <c r="E55" s="15">
        <v>0</v>
      </c>
      <c r="F55" s="15">
        <v>0</v>
      </c>
      <c r="G55" s="15">
        <v>0</v>
      </c>
      <c r="H55" s="15">
        <v>9500000</v>
      </c>
      <c r="I55" s="15">
        <v>0</v>
      </c>
      <c r="J55" s="15"/>
      <c r="K55" s="15"/>
      <c r="L55" s="15"/>
      <c r="M55" s="15"/>
      <c r="N55" s="15"/>
      <c r="O55" s="15"/>
      <c r="P55" s="15"/>
    </row>
    <row r="56" spans="1:16" ht="15.5" x14ac:dyDescent="0.35">
      <c r="A56" s="14" t="s">
        <v>71</v>
      </c>
      <c r="B56" s="15">
        <v>148100000</v>
      </c>
      <c r="C56" s="15">
        <v>170019287</v>
      </c>
      <c r="D56" s="15">
        <f t="shared" si="11"/>
        <v>51404193.119999997</v>
      </c>
      <c r="E56" s="15">
        <v>0</v>
      </c>
      <c r="F56" s="15">
        <v>0</v>
      </c>
      <c r="G56" s="15">
        <v>0</v>
      </c>
      <c r="H56" s="15">
        <v>37619.08</v>
      </c>
      <c r="I56" s="15">
        <v>51366574.039999999</v>
      </c>
      <c r="J56" s="15"/>
      <c r="K56" s="15"/>
      <c r="L56" s="15"/>
      <c r="M56" s="15"/>
      <c r="N56" s="15"/>
      <c r="O56" s="15"/>
      <c r="P56" s="15"/>
    </row>
    <row r="57" spans="1:16" ht="15.5" x14ac:dyDescent="0.35">
      <c r="A57" s="14" t="s">
        <v>72</v>
      </c>
      <c r="B57" s="15">
        <v>200000</v>
      </c>
      <c r="C57" s="15">
        <v>900000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/>
      <c r="K57" s="15"/>
      <c r="L57" s="15"/>
      <c r="M57" s="15"/>
      <c r="N57" s="15"/>
      <c r="O57" s="15"/>
      <c r="P57" s="15"/>
    </row>
    <row r="58" spans="1:16" ht="15.5" x14ac:dyDescent="0.35">
      <c r="A58" s="14" t="s">
        <v>73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/>
      <c r="K58" s="15"/>
      <c r="L58" s="15"/>
      <c r="M58" s="15"/>
      <c r="N58" s="15"/>
      <c r="O58" s="15"/>
      <c r="P58" s="15"/>
    </row>
    <row r="59" spans="1:16" ht="15.5" x14ac:dyDescent="0.35">
      <c r="A59" s="14" t="s">
        <v>74</v>
      </c>
      <c r="B59" s="15">
        <v>0</v>
      </c>
      <c r="C59" s="15">
        <v>110000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/>
      <c r="K59" s="15"/>
      <c r="L59" s="15"/>
      <c r="M59" s="15"/>
      <c r="N59" s="15"/>
      <c r="O59" s="15"/>
      <c r="P59" s="15"/>
    </row>
    <row r="60" spans="1:16" ht="15.5" x14ac:dyDescent="0.35">
      <c r="A60" s="14" t="s">
        <v>75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/>
      <c r="K60" s="15"/>
      <c r="L60" s="15"/>
      <c r="M60" s="15"/>
      <c r="N60" s="15"/>
      <c r="O60" s="15"/>
      <c r="P60" s="15"/>
    </row>
    <row r="61" spans="1:16" ht="15.5" x14ac:dyDescent="0.35">
      <c r="A61" s="17" t="s">
        <v>76</v>
      </c>
      <c r="B61" s="12">
        <f>SUM(B62:B65)</f>
        <v>265666411</v>
      </c>
      <c r="C61" s="12">
        <f>SUM(C62:C65)</f>
        <v>265666411</v>
      </c>
      <c r="D61" s="12">
        <f>SUM(D62:D65)</f>
        <v>113607695.87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75385279.689999998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5" x14ac:dyDescent="0.35">
      <c r="A62" s="14" t="s">
        <v>77</v>
      </c>
      <c r="B62" s="15">
        <v>265666411</v>
      </c>
      <c r="C62" s="15">
        <v>265666411</v>
      </c>
      <c r="D62" s="15">
        <f>SUM(E62:P62)</f>
        <v>113607695.87</v>
      </c>
      <c r="E62" s="16">
        <v>0</v>
      </c>
      <c r="F62" s="15">
        <v>0</v>
      </c>
      <c r="G62" s="15">
        <v>38222416.18</v>
      </c>
      <c r="H62" s="15">
        <v>0</v>
      </c>
      <c r="I62" s="15">
        <v>75385279.689999998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5" x14ac:dyDescent="0.35">
      <c r="A63" s="14" t="s">
        <v>78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5" x14ac:dyDescent="0.35">
      <c r="A64" s="14" t="s">
        <v>79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15.5" x14ac:dyDescent="0.35">
      <c r="A65" s="14" t="s">
        <v>80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5" x14ac:dyDescent="0.35">
      <c r="A66" s="17" t="s">
        <v>81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5" x14ac:dyDescent="0.35">
      <c r="A67" s="14" t="s">
        <v>82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5" x14ac:dyDescent="0.35">
      <c r="A68" s="14" t="s">
        <v>83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5" x14ac:dyDescent="0.35">
      <c r="A69" s="17" t="s">
        <v>84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5" x14ac:dyDescent="0.35">
      <c r="A70" s="14" t="s">
        <v>85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5" x14ac:dyDescent="0.35">
      <c r="A71" s="14" t="s">
        <v>86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5" x14ac:dyDescent="0.35">
      <c r="A72" s="19" t="s">
        <v>87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5" x14ac:dyDescent="0.35">
      <c r="A73" s="21" t="s">
        <v>88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463094809.66000009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82442675.25</v>
      </c>
      <c r="I73" s="22">
        <f>SUM(I9+I15+I25+I35+I43+I51+I61+I66+I70)</f>
        <v>185582127.00999999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5" x14ac:dyDescent="0.35">
      <c r="A74" s="23" t="s">
        <v>89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5" x14ac:dyDescent="0.35">
      <c r="A75" s="25" t="s">
        <v>90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5" x14ac:dyDescent="0.35">
      <c r="A76" s="14" t="s">
        <v>91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5" x14ac:dyDescent="0.35">
      <c r="A77" s="14" t="s">
        <v>92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5" x14ac:dyDescent="0.35">
      <c r="A78" s="17" t="s">
        <v>93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5" x14ac:dyDescent="0.35">
      <c r="A79" s="14" t="s">
        <v>94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5" x14ac:dyDescent="0.35">
      <c r="A80" s="14" t="s">
        <v>95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5" x14ac:dyDescent="0.35">
      <c r="A81" s="17" t="s">
        <v>96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5" x14ac:dyDescent="0.35">
      <c r="A82" s="19" t="s">
        <v>97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5" x14ac:dyDescent="0.35">
      <c r="A83" s="21" t="s">
        <v>98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5" x14ac:dyDescent="0.35">
      <c r="A84" s="28" t="s">
        <v>99</v>
      </c>
      <c r="B84" s="29">
        <f>SUM(B73:B83)</f>
        <v>1270550100</v>
      </c>
      <c r="C84" s="29">
        <f>SUM(C73:C83)</f>
        <v>1270550100</v>
      </c>
      <c r="D84" s="29">
        <f>SUM(D73+D83)</f>
        <v>463094809.66000009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82442675.25</v>
      </c>
      <c r="I84" s="29">
        <f t="shared" si="26"/>
        <v>185582127.00999999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5">
      <c r="A85" s="39" t="s">
        <v>100</v>
      </c>
      <c r="B85" s="39"/>
      <c r="C85" s="39"/>
    </row>
    <row r="86" spans="1:16" x14ac:dyDescent="0.35">
      <c r="A86" t="s">
        <v>129</v>
      </c>
      <c r="B86" s="30"/>
      <c r="C86" s="30"/>
    </row>
    <row r="87" spans="1:16" x14ac:dyDescent="0.35">
      <c r="A87" t="s">
        <v>130</v>
      </c>
      <c r="B87" s="30"/>
      <c r="C87" s="30"/>
    </row>
    <row r="88" spans="1:16" ht="18.5" x14ac:dyDescent="0.45">
      <c r="A88" s="31" t="s">
        <v>104</v>
      </c>
      <c r="B88" s="31"/>
      <c r="C88" s="31"/>
      <c r="D88" s="32"/>
    </row>
    <row r="89" spans="1:16" ht="15" customHeight="1" x14ac:dyDescent="0.35">
      <c r="A89" s="33" t="s">
        <v>116</v>
      </c>
      <c r="B89" s="33"/>
      <c r="C89" s="33"/>
      <c r="D89" s="34"/>
    </row>
    <row r="90" spans="1:16" x14ac:dyDescent="0.35">
      <c r="A90" s="35" t="s">
        <v>117</v>
      </c>
      <c r="B90" s="35"/>
      <c r="C90" s="35"/>
      <c r="D90" s="34"/>
    </row>
    <row r="91" spans="1:16" x14ac:dyDescent="0.35">
      <c r="A91" s="33" t="s">
        <v>118</v>
      </c>
      <c r="B91" s="33"/>
      <c r="C91" s="33"/>
      <c r="D91" s="32"/>
    </row>
    <row r="92" spans="1:16" x14ac:dyDescent="0.35">
      <c r="A92" s="33" t="s">
        <v>119</v>
      </c>
      <c r="B92" s="33"/>
      <c r="C92" s="33"/>
      <c r="D92" s="35"/>
    </row>
    <row r="93" spans="1:16" x14ac:dyDescent="0.35">
      <c r="A93" s="33" t="s">
        <v>120</v>
      </c>
      <c r="B93" s="33"/>
      <c r="C93" s="33"/>
      <c r="D93" s="34"/>
    </row>
    <row r="94" spans="1:16" x14ac:dyDescent="0.35">
      <c r="A94" s="33"/>
      <c r="B94" s="33"/>
      <c r="C94" s="33"/>
      <c r="D94" s="34"/>
    </row>
    <row r="95" spans="1:16" x14ac:dyDescent="0.35">
      <c r="A95" s="33"/>
      <c r="B95" s="33"/>
      <c r="C95" s="33"/>
      <c r="D95" s="34"/>
    </row>
    <row r="96" spans="1:16" x14ac:dyDescent="0.35">
      <c r="A96" s="33"/>
      <c r="B96" s="33"/>
      <c r="C96" s="33"/>
      <c r="D96" s="34"/>
    </row>
    <row r="97" spans="1:16" x14ac:dyDescent="0.35">
      <c r="A97" s="33" t="s">
        <v>121</v>
      </c>
      <c r="B97" s="33"/>
      <c r="C97" s="33"/>
      <c r="D97" s="34"/>
      <c r="E97" s="50"/>
      <c r="F97" s="50"/>
      <c r="G97" s="50"/>
      <c r="H97" s="41" t="s">
        <v>108</v>
      </c>
      <c r="I97" s="41"/>
      <c r="L97" s="41" t="s">
        <v>122</v>
      </c>
      <c r="M97" s="41"/>
      <c r="N97" s="41"/>
      <c r="O97" s="41"/>
      <c r="P97" s="41"/>
    </row>
    <row r="98" spans="1:16" x14ac:dyDescent="0.35">
      <c r="A98" s="37" t="s">
        <v>109</v>
      </c>
      <c r="D98" s="37"/>
      <c r="E98" s="50"/>
      <c r="F98" s="50"/>
      <c r="G98" s="50"/>
      <c r="H98" s="40" t="s">
        <v>110</v>
      </c>
      <c r="I98" s="40"/>
      <c r="J98" s="37"/>
      <c r="K98" s="37"/>
      <c r="L98" s="40" t="s">
        <v>110</v>
      </c>
      <c r="M98" s="40"/>
      <c r="N98" s="40"/>
      <c r="O98" s="40"/>
      <c r="P98" s="40"/>
    </row>
    <row r="99" spans="1:16" x14ac:dyDescent="0.35">
      <c r="A99" s="37" t="s">
        <v>111</v>
      </c>
      <c r="D99" s="37"/>
      <c r="E99" s="50"/>
      <c r="F99" s="50"/>
      <c r="G99" s="50"/>
      <c r="H99" s="40" t="s">
        <v>112</v>
      </c>
      <c r="I99" s="40"/>
      <c r="J99" s="37"/>
      <c r="K99" s="37"/>
      <c r="L99" s="40" t="s">
        <v>113</v>
      </c>
      <c r="M99" s="40"/>
      <c r="N99" s="40"/>
      <c r="O99" s="40"/>
      <c r="P99" s="40"/>
    </row>
    <row r="100" spans="1:16" x14ac:dyDescent="0.35">
      <c r="F100" s="36"/>
    </row>
  </sheetData>
  <mergeCells count="14">
    <mergeCell ref="A85:C85"/>
    <mergeCell ref="L97:P97"/>
    <mergeCell ref="L98:P98"/>
    <mergeCell ref="L99:P99"/>
    <mergeCell ref="H97:I97"/>
    <mergeCell ref="H98:I98"/>
    <mergeCell ref="H99:I99"/>
    <mergeCell ref="A1:P1"/>
    <mergeCell ref="A2:P2"/>
    <mergeCell ref="A3:P3"/>
    <mergeCell ref="A4:P4"/>
    <mergeCell ref="A5:P5"/>
    <mergeCell ref="B6:C6"/>
    <mergeCell ref="D6:P6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rowBreaks count="2" manualBreakCount="2">
    <brk id="42" max="16383" man="1"/>
    <brk id="7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8dfeaf22e55bfe93f0852395015b824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5ef1db62e6361166f05a35266bc524ee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45173B-341E-43E0-AEBE-5D78C9FB01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B7D22-C5EE-47CA-8032-0905B195D77B}"/>
</file>

<file path=customXml/itemProps3.xml><?xml version="1.0" encoding="utf-8"?>
<ds:datastoreItem xmlns:ds="http://schemas.openxmlformats.org/officeDocument/2006/customXml" ds:itemID="{2CCC316F-5A94-4174-9635-22B0FE0AA5F4}">
  <ds:schemaRefs>
    <ds:schemaRef ds:uri="http://schemas.microsoft.com/office/2006/documentManagement/types"/>
    <ds:schemaRef ds:uri="0a0700b3-77ba-4798-8ed3-6bf061f1f59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14223695-7db8-4fbe-93d0-5443b7b1ff26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PRESUPUESTO APROBADO</vt:lpstr>
      <vt:lpstr>ENERO</vt:lpstr>
      <vt:lpstr>FEBRERO</vt:lpstr>
      <vt:lpstr>MARZO</vt:lpstr>
      <vt:lpstr>ABRIL</vt:lpstr>
      <vt:lpstr>MAYO</vt:lpstr>
      <vt:lpstr>ABRIL!Títulos_a_imprimir</vt:lpstr>
      <vt:lpstr>ENERO!Títulos_a_imprimir</vt:lpstr>
      <vt:lpstr>FEBRERO!Títulos_a_imprimir</vt:lpstr>
      <vt:lpstr>MARZO!Títulos_a_imprimir</vt:lpstr>
      <vt:lpstr>MAYO!Títulos_a_imprimir</vt:lpstr>
      <vt:lpstr>'PRESUPUESTO APROBADO'!Títulos_a_imprimir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Yenny Altagracia Hernández Maria</cp:lastModifiedBy>
  <cp:revision/>
  <cp:lastPrinted>2026-06-01T16:59:24Z</cp:lastPrinted>
  <dcterms:created xsi:type="dcterms:W3CDTF">2015-06-05T18:17:20Z</dcterms:created>
  <dcterms:modified xsi:type="dcterms:W3CDTF">2026-06-01T16:59:47Z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