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213" documentId="11_F25DC773A252ABDACC10482D19DC65D65BDE5902" xr6:coauthVersionLast="47" xr6:coauthVersionMax="47" xr10:uidLastSave="{8BD42328-7193-49DA-AC93-ED3863A4E247}"/>
  <bookViews>
    <workbookView xWindow="-108" yWindow="-108" windowWidth="23256" windowHeight="12456" xr2:uid="{00000000-000D-0000-FFFF-FFFF00000000}"/>
  </bookViews>
  <sheets>
    <sheet name="ENERO" sheetId="3" r:id="rId1"/>
    <sheet name="Hoja3" sheetId="4" r:id="rId2"/>
  </sheets>
  <definedNames>
    <definedName name="_xlnm.Print_Titles" localSheetId="0">ENERO!$1:$7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4" l="1"/>
  <c r="J83" i="4"/>
  <c r="I83" i="4"/>
  <c r="H83" i="4"/>
  <c r="F83" i="4"/>
  <c r="D82" i="4"/>
  <c r="E81" i="4"/>
  <c r="D81" i="4"/>
  <c r="C81" i="4"/>
  <c r="D80" i="4"/>
  <c r="D79" i="4"/>
  <c r="P78" i="4"/>
  <c r="P83" i="4" s="1"/>
  <c r="O78" i="4"/>
  <c r="O83" i="4" s="1"/>
  <c r="N78" i="4"/>
  <c r="N83" i="4" s="1"/>
  <c r="M78" i="4"/>
  <c r="M83" i="4" s="1"/>
  <c r="L78" i="4"/>
  <c r="L83" i="4" s="1"/>
  <c r="K78" i="4"/>
  <c r="J78" i="4"/>
  <c r="I78" i="4"/>
  <c r="H78" i="4"/>
  <c r="G78" i="4"/>
  <c r="G83" i="4" s="1"/>
  <c r="F78" i="4"/>
  <c r="E78" i="4"/>
  <c r="D78" i="4"/>
  <c r="C78" i="4"/>
  <c r="E77" i="4"/>
  <c r="D77" i="4"/>
  <c r="E76" i="4"/>
  <c r="D76" i="4" s="1"/>
  <c r="D75" i="4" s="1"/>
  <c r="G75" i="4"/>
  <c r="F75" i="4"/>
  <c r="C75" i="4"/>
  <c r="G74" i="4"/>
  <c r="F74" i="4"/>
  <c r="O73" i="4"/>
  <c r="F73" i="4"/>
  <c r="F84" i="4" s="1"/>
  <c r="C73" i="4"/>
  <c r="C84" i="4" s="1"/>
  <c r="D72" i="4"/>
  <c r="D71" i="4"/>
  <c r="D70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D68" i="4"/>
  <c r="D67" i="4"/>
  <c r="D66" i="4" s="1"/>
  <c r="P66" i="4"/>
  <c r="O66" i="4"/>
  <c r="N66" i="4"/>
  <c r="M66" i="4"/>
  <c r="L66" i="4"/>
  <c r="K66" i="4"/>
  <c r="J66" i="4"/>
  <c r="I66" i="4"/>
  <c r="H66" i="4"/>
  <c r="G66" i="4"/>
  <c r="F66" i="4"/>
  <c r="E66" i="4"/>
  <c r="C66" i="4"/>
  <c r="B66" i="4"/>
  <c r="D65" i="4"/>
  <c r="D64" i="4"/>
  <c r="D63" i="4"/>
  <c r="D62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D60" i="4"/>
  <c r="D59" i="4"/>
  <c r="D58" i="4"/>
  <c r="D57" i="4"/>
  <c r="D56" i="4"/>
  <c r="D51" i="4" s="1"/>
  <c r="D55" i="4"/>
  <c r="D54" i="4"/>
  <c r="D53" i="4"/>
  <c r="D52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D50" i="4"/>
  <c r="D49" i="4"/>
  <c r="D48" i="4"/>
  <c r="D47" i="4"/>
  <c r="D46" i="4"/>
  <c r="D43" i="4" s="1"/>
  <c r="D45" i="4"/>
  <c r="D44" i="4"/>
  <c r="P43" i="4"/>
  <c r="O43" i="4"/>
  <c r="N43" i="4"/>
  <c r="M43" i="4"/>
  <c r="L43" i="4"/>
  <c r="K43" i="4"/>
  <c r="J43" i="4"/>
  <c r="I43" i="4"/>
  <c r="H43" i="4"/>
  <c r="G43" i="4"/>
  <c r="G73" i="4" s="1"/>
  <c r="F43" i="4"/>
  <c r="E43" i="4"/>
  <c r="C43" i="4"/>
  <c r="B43" i="4"/>
  <c r="D42" i="4"/>
  <c r="D41" i="4"/>
  <c r="D40" i="4"/>
  <c r="D39" i="4"/>
  <c r="D38" i="4"/>
  <c r="D37" i="4"/>
  <c r="D36" i="4"/>
  <c r="D35" i="4" s="1"/>
  <c r="P35" i="4"/>
  <c r="O35" i="4"/>
  <c r="N35" i="4"/>
  <c r="M35" i="4"/>
  <c r="L35" i="4"/>
  <c r="K35" i="4"/>
  <c r="J35" i="4"/>
  <c r="I35" i="4"/>
  <c r="H35" i="4"/>
  <c r="G35" i="4"/>
  <c r="F35" i="4"/>
  <c r="E35" i="4"/>
  <c r="C35" i="4"/>
  <c r="B35" i="4"/>
  <c r="D34" i="4"/>
  <c r="D33" i="4"/>
  <c r="D32" i="4"/>
  <c r="D31" i="4"/>
  <c r="D30" i="4"/>
  <c r="D29" i="4"/>
  <c r="D28" i="4"/>
  <c r="D27" i="4"/>
  <c r="D26" i="4"/>
  <c r="D25" i="4" s="1"/>
  <c r="P25" i="4"/>
  <c r="O25" i="4"/>
  <c r="N25" i="4"/>
  <c r="M25" i="4"/>
  <c r="L25" i="4"/>
  <c r="K25" i="4"/>
  <c r="J25" i="4"/>
  <c r="I25" i="4"/>
  <c r="H25" i="4"/>
  <c r="G25" i="4"/>
  <c r="F25" i="4"/>
  <c r="E25" i="4"/>
  <c r="C25" i="4"/>
  <c r="B25" i="4"/>
  <c r="D24" i="4"/>
  <c r="D23" i="4"/>
  <c r="D22" i="4"/>
  <c r="D21" i="4"/>
  <c r="D20" i="4"/>
  <c r="D19" i="4"/>
  <c r="D18" i="4"/>
  <c r="D17" i="4"/>
  <c r="D16" i="4"/>
  <c r="D15" i="4" s="1"/>
  <c r="P15" i="4"/>
  <c r="O15" i="4"/>
  <c r="N15" i="4"/>
  <c r="M15" i="4"/>
  <c r="L15" i="4"/>
  <c r="L73" i="4" s="1"/>
  <c r="L84" i="4" s="1"/>
  <c r="K15" i="4"/>
  <c r="K73" i="4" s="1"/>
  <c r="K84" i="4" s="1"/>
  <c r="J15" i="4"/>
  <c r="J73" i="4" s="1"/>
  <c r="J84" i="4" s="1"/>
  <c r="I15" i="4"/>
  <c r="I73" i="4" s="1"/>
  <c r="I84" i="4" s="1"/>
  <c r="H15" i="4"/>
  <c r="H73" i="4" s="1"/>
  <c r="H84" i="4" s="1"/>
  <c r="G15" i="4"/>
  <c r="F15" i="4"/>
  <c r="E15" i="4"/>
  <c r="C15" i="4"/>
  <c r="B15" i="4"/>
  <c r="D14" i="4"/>
  <c r="D13" i="4"/>
  <c r="D12" i="4"/>
  <c r="D11" i="4"/>
  <c r="D10" i="4"/>
  <c r="P9" i="4"/>
  <c r="P73" i="4" s="1"/>
  <c r="O9" i="4"/>
  <c r="N9" i="4"/>
  <c r="N73" i="4" s="1"/>
  <c r="N84" i="4" s="1"/>
  <c r="M9" i="4"/>
  <c r="M73" i="4" s="1"/>
  <c r="M84" i="4" s="1"/>
  <c r="L9" i="4"/>
  <c r="K9" i="4"/>
  <c r="J9" i="4"/>
  <c r="I9" i="4"/>
  <c r="H9" i="4"/>
  <c r="G9" i="4"/>
  <c r="F9" i="4"/>
  <c r="E9" i="4"/>
  <c r="E73" i="4" s="1"/>
  <c r="D9" i="4"/>
  <c r="C9" i="4"/>
  <c r="B9" i="4"/>
  <c r="B73" i="4" s="1"/>
  <c r="B84" i="4" s="1"/>
  <c r="D11" i="3"/>
  <c r="O83" i="3"/>
  <c r="N83" i="3"/>
  <c r="M83" i="3"/>
  <c r="L83" i="3"/>
  <c r="K83" i="3"/>
  <c r="D82" i="3"/>
  <c r="D81" i="3" s="1"/>
  <c r="E81" i="3"/>
  <c r="C81" i="3"/>
  <c r="D80" i="3"/>
  <c r="D78" i="3" s="1"/>
  <c r="D79" i="3"/>
  <c r="P78" i="3"/>
  <c r="P83" i="3" s="1"/>
  <c r="O78" i="3"/>
  <c r="N78" i="3"/>
  <c r="M78" i="3"/>
  <c r="L78" i="3"/>
  <c r="K78" i="3"/>
  <c r="J78" i="3"/>
  <c r="J83" i="3" s="1"/>
  <c r="I78" i="3"/>
  <c r="I83" i="3" s="1"/>
  <c r="H78" i="3"/>
  <c r="H83" i="3" s="1"/>
  <c r="G78" i="3"/>
  <c r="F78" i="3"/>
  <c r="E78" i="3"/>
  <c r="C78" i="3"/>
  <c r="E77" i="3"/>
  <c r="D77" i="3"/>
  <c r="E76" i="3"/>
  <c r="D76" i="3"/>
  <c r="G75" i="3"/>
  <c r="G74" i="3" s="1"/>
  <c r="F75" i="3"/>
  <c r="F74" i="3" s="1"/>
  <c r="E75" i="3"/>
  <c r="E74" i="3" s="1"/>
  <c r="D75" i="3"/>
  <c r="C75" i="3"/>
  <c r="L73" i="3"/>
  <c r="L84" i="3" s="1"/>
  <c r="I73" i="3"/>
  <c r="I84" i="3" s="1"/>
  <c r="D72" i="3"/>
  <c r="D71" i="3"/>
  <c r="D69" i="3" s="1"/>
  <c r="D70" i="3"/>
  <c r="P69" i="3"/>
  <c r="O69" i="3"/>
  <c r="N69" i="3"/>
  <c r="M69" i="3"/>
  <c r="L69" i="3"/>
  <c r="K69" i="3"/>
  <c r="J69" i="3"/>
  <c r="I69" i="3"/>
  <c r="H69" i="3"/>
  <c r="G69" i="3"/>
  <c r="F69" i="3"/>
  <c r="E69" i="3"/>
  <c r="C69" i="3"/>
  <c r="B69" i="3"/>
  <c r="D68" i="3"/>
  <c r="D66" i="3" s="1"/>
  <c r="D67" i="3"/>
  <c r="P66" i="3"/>
  <c r="O66" i="3"/>
  <c r="N66" i="3"/>
  <c r="M66" i="3"/>
  <c r="L66" i="3"/>
  <c r="K66" i="3"/>
  <c r="J66" i="3"/>
  <c r="I66" i="3"/>
  <c r="H66" i="3"/>
  <c r="G66" i="3"/>
  <c r="F66" i="3"/>
  <c r="E66" i="3"/>
  <c r="C66" i="3"/>
  <c r="B66" i="3"/>
  <c r="D65" i="3"/>
  <c r="D64" i="3"/>
  <c r="D63" i="3"/>
  <c r="D61" i="3" s="1"/>
  <c r="D62" i="3"/>
  <c r="P61" i="3"/>
  <c r="O61" i="3"/>
  <c r="N61" i="3"/>
  <c r="M61" i="3"/>
  <c r="L61" i="3"/>
  <c r="K61" i="3"/>
  <c r="J61" i="3"/>
  <c r="I61" i="3"/>
  <c r="H61" i="3"/>
  <c r="G61" i="3"/>
  <c r="F61" i="3"/>
  <c r="E61" i="3"/>
  <c r="C61" i="3"/>
  <c r="B61" i="3"/>
  <c r="D60" i="3"/>
  <c r="D59" i="3"/>
  <c r="D58" i="3"/>
  <c r="D57" i="3"/>
  <c r="D56" i="3"/>
  <c r="D55" i="3"/>
  <c r="D54" i="3"/>
  <c r="D53" i="3"/>
  <c r="D51" i="3" s="1"/>
  <c r="D52" i="3"/>
  <c r="P51" i="3"/>
  <c r="O51" i="3"/>
  <c r="N51" i="3"/>
  <c r="M51" i="3"/>
  <c r="L51" i="3"/>
  <c r="K51" i="3"/>
  <c r="J51" i="3"/>
  <c r="I51" i="3"/>
  <c r="H51" i="3"/>
  <c r="G51" i="3"/>
  <c r="F51" i="3"/>
  <c r="E51" i="3"/>
  <c r="C51" i="3"/>
  <c r="B51" i="3"/>
  <c r="D50" i="3"/>
  <c r="D49" i="3"/>
  <c r="D48" i="3"/>
  <c r="D47" i="3"/>
  <c r="D46" i="3"/>
  <c r="D45" i="3"/>
  <c r="D44" i="3"/>
  <c r="P43" i="3"/>
  <c r="O43" i="3"/>
  <c r="N43" i="3"/>
  <c r="M43" i="3"/>
  <c r="M73" i="3" s="1"/>
  <c r="M84" i="3" s="1"/>
  <c r="L43" i="3"/>
  <c r="K43" i="3"/>
  <c r="J43" i="3"/>
  <c r="I43" i="3"/>
  <c r="H43" i="3"/>
  <c r="G43" i="3"/>
  <c r="F43" i="3"/>
  <c r="E43" i="3"/>
  <c r="D43" i="3"/>
  <c r="C43" i="3"/>
  <c r="B43" i="3"/>
  <c r="D42" i="3"/>
  <c r="D41" i="3"/>
  <c r="D40" i="3"/>
  <c r="D35" i="3" s="1"/>
  <c r="D39" i="3"/>
  <c r="D38" i="3"/>
  <c r="D37" i="3"/>
  <c r="D36" i="3"/>
  <c r="P35" i="3"/>
  <c r="O35" i="3"/>
  <c r="N35" i="3"/>
  <c r="M35" i="3"/>
  <c r="L35" i="3"/>
  <c r="K35" i="3"/>
  <c r="J35" i="3"/>
  <c r="I35" i="3"/>
  <c r="H35" i="3"/>
  <c r="G35" i="3"/>
  <c r="F35" i="3"/>
  <c r="E35" i="3"/>
  <c r="C35" i="3"/>
  <c r="B35" i="3"/>
  <c r="D34" i="3"/>
  <c r="D33" i="3"/>
  <c r="D32" i="3"/>
  <c r="D31" i="3"/>
  <c r="D30" i="3"/>
  <c r="D29" i="3"/>
  <c r="D28" i="3"/>
  <c r="D27" i="3"/>
  <c r="D26" i="3"/>
  <c r="P25" i="3"/>
  <c r="O25" i="3"/>
  <c r="N25" i="3"/>
  <c r="M25" i="3"/>
  <c r="L25" i="3"/>
  <c r="K25" i="3"/>
  <c r="J25" i="3"/>
  <c r="I25" i="3"/>
  <c r="H25" i="3"/>
  <c r="G25" i="3"/>
  <c r="F25" i="3"/>
  <c r="E25" i="3"/>
  <c r="C25" i="3"/>
  <c r="B25" i="3"/>
  <c r="D24" i="3"/>
  <c r="D23" i="3"/>
  <c r="D22" i="3"/>
  <c r="D21" i="3"/>
  <c r="D20" i="3"/>
  <c r="D19" i="3"/>
  <c r="D18" i="3"/>
  <c r="D17" i="3"/>
  <c r="D16" i="3"/>
  <c r="P15" i="3"/>
  <c r="P73" i="3" s="1"/>
  <c r="O15" i="3"/>
  <c r="O73" i="3" s="1"/>
  <c r="O84" i="3" s="1"/>
  <c r="N15" i="3"/>
  <c r="N73" i="3" s="1"/>
  <c r="N84" i="3" s="1"/>
  <c r="M15" i="3"/>
  <c r="L15" i="3"/>
  <c r="K15" i="3"/>
  <c r="J15" i="3"/>
  <c r="I15" i="3"/>
  <c r="H15" i="3"/>
  <c r="G15" i="3"/>
  <c r="F15" i="3"/>
  <c r="E15" i="3"/>
  <c r="C15" i="3"/>
  <c r="C73" i="3" s="1"/>
  <c r="C84" i="3" s="1"/>
  <c r="B15" i="3"/>
  <c r="B73" i="3" s="1"/>
  <c r="B84" i="3" s="1"/>
  <c r="D14" i="3"/>
  <c r="D13" i="3"/>
  <c r="D12" i="3"/>
  <c r="D10" i="3"/>
  <c r="P9" i="3"/>
  <c r="O9" i="3"/>
  <c r="N9" i="3"/>
  <c r="M9" i="3"/>
  <c r="L9" i="3"/>
  <c r="K9" i="3"/>
  <c r="K73" i="3" s="1"/>
  <c r="K84" i="3" s="1"/>
  <c r="J9" i="3"/>
  <c r="J73" i="3" s="1"/>
  <c r="I9" i="3"/>
  <c r="H9" i="3"/>
  <c r="H73" i="3" s="1"/>
  <c r="H84" i="3" s="1"/>
  <c r="G9" i="3"/>
  <c r="G73" i="3" s="1"/>
  <c r="F9" i="3"/>
  <c r="F73" i="3" s="1"/>
  <c r="E9" i="3"/>
  <c r="C9" i="3"/>
  <c r="B9" i="3"/>
  <c r="O84" i="4" l="1"/>
  <c r="G84" i="4"/>
  <c r="D74" i="4"/>
  <c r="D83" i="4"/>
  <c r="D73" i="4"/>
  <c r="D84" i="4" s="1"/>
  <c r="P84" i="4"/>
  <c r="E75" i="4"/>
  <c r="D25" i="3"/>
  <c r="D15" i="3"/>
  <c r="E73" i="3"/>
  <c r="E84" i="3" s="1"/>
  <c r="D9" i="3"/>
  <c r="F84" i="3"/>
  <c r="G84" i="3"/>
  <c r="D74" i="3"/>
  <c r="J84" i="3"/>
  <c r="P84" i="3"/>
  <c r="D83" i="3"/>
  <c r="E83" i="3"/>
  <c r="F83" i="3"/>
  <c r="G83" i="3"/>
  <c r="E83" i="4" l="1"/>
  <c r="E84" i="4" s="1"/>
  <c r="E74" i="4"/>
  <c r="D73" i="3"/>
  <c r="D84" i="3" s="1"/>
</calcChain>
</file>

<file path=xl/sharedStrings.xml><?xml version="1.0" encoding="utf-8"?>
<sst xmlns="http://schemas.openxmlformats.org/spreadsheetml/2006/main" count="233" uniqueCount="119">
  <si>
    <t>Ministerio de Educacion Superior  Ciencia y Tecnologia</t>
  </si>
  <si>
    <t>Instituto Tecnico Superior Comunitario</t>
  </si>
  <si>
    <t>Presupuesto de Gastos y Aplicaciones Financieras</t>
  </si>
  <si>
    <t xml:space="preserve">VALORES EN DOP </t>
  </si>
  <si>
    <t>Presupuesto</t>
  </si>
  <si>
    <t xml:space="preserve">Devengado </t>
  </si>
  <si>
    <r>
      <rPr>
        <b/>
        <sz val="14"/>
        <rFont val="Calibri"/>
        <family val="1"/>
      </rPr>
      <t>Detalle</t>
    </r>
  </si>
  <si>
    <t>Aprobado</t>
  </si>
  <si>
    <t>Modificado</t>
  </si>
  <si>
    <t xml:space="preserve">Total </t>
  </si>
  <si>
    <t>Enero</t>
  </si>
  <si>
    <t>Febrero</t>
  </si>
  <si>
    <t xml:space="preserve">Marzo </t>
  </si>
  <si>
    <t>Abril</t>
  </si>
  <si>
    <t xml:space="preserve">Mayo </t>
  </si>
  <si>
    <t>Junio</t>
  </si>
  <si>
    <t>Julio</t>
  </si>
  <si>
    <t xml:space="preserve">Agosto </t>
  </si>
  <si>
    <t>Septiembre</t>
  </si>
  <si>
    <t>Octubre</t>
  </si>
  <si>
    <t>Noviembre</t>
  </si>
  <si>
    <t xml:space="preserve">Diciembre </t>
  </si>
  <si>
    <t> 2 - GASTOS                                                                                                                            </t>
  </si>
  <si>
    <t>2.1 - REMUNERACIONES Y CONTRIBUCIONES</t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</si>
  <si>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</si>
  <si>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</si>
  <si>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</si>
  <si>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</si>
  <si>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 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</si>
  <si>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</si>
  <si>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</si>
  <si>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r>
      <rPr>
        <sz val="12"/>
        <rFont val="Calibri"/>
        <family val="1"/>
      </rPr>
      <t>2.2.2 - PUBLICIDAD, IMPRESIÓN Y ENCUADERNACIÓN</t>
    </r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</si>
  <si>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</si>
  <si>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</si>
  <si>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</si>
  <si>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</si>
  <si>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 REPARACIONES MENORES E INSTALACIONES TEMPORALES</t>
    </r>
  </si>
  <si>
    <r>
      <rPr>
        <sz val="12"/>
        <rFont val="Calibri"/>
        <family val="1"/>
      </rPr>
      <t>2.2.8 - OTROS SERVICIOS NO INCLUIDOS EN CONCEPTOS ANTERIORES</t>
    </r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</si>
  <si>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</si>
  <si>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</si>
  <si>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 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</si>
  <si>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</si>
  <si>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 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</si>
  <si>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</si>
  <si>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 PLÁSTICO</t>
    </r>
  </si>
  <si>
    <r>
      <rPr>
        <sz val="12"/>
        <rFont val="Calibri"/>
        <family val="1"/>
      </rPr>
      <t>2.3.6 - PRODUCTOS DE MINERALES, METÁLICOS Y NO METÁLICOS</t>
    </r>
  </si>
  <si>
    <r>
      <rPr>
        <sz val="12"/>
        <rFont val="Calibri"/>
        <family val="1"/>
      </rPr>
      <t>2.3.7 - COMBUSTIBLES, LUBRICANTES, PRODUCTOS QUÍMICOS Y CONEXOS</t>
    </r>
  </si>
  <si>
    <r>
      <rPr>
        <sz val="12"/>
        <rFont val="Calibri"/>
        <family val="1"/>
      </rPr>
      <t>2.3.8 - GASTOS QUE SE ASIGNARÁN DURANTE EL 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</si>
  <si>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</si>
  <si>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</si>
  <si>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 PRIVADO</t>
    </r>
  </si>
  <si>
    <r>
      <rPr>
        <sz val="12"/>
        <rFont val="Calibri"/>
        <family val="1"/>
      </rPr>
      <t>2.4.2 - TRANSFERENCIAS CORRIENTES AL  GOBIERNO GENERAL NACIONAL</t>
    </r>
  </si>
  <si>
    <r>
      <rPr>
        <sz val="12"/>
        <rFont val="Calibri"/>
        <family val="1"/>
      </rPr>
      <t>2.4.3 - TRANSFERENCIAS CORRIENTES A GOBIERNOS GENERALES LOCALES</t>
    </r>
  </si>
  <si>
    <r>
      <rPr>
        <sz val="12"/>
        <rFont val="Calibri"/>
        <family val="1"/>
      </rPr>
      <t>2.4.4 - TRANSFERENCIAS CORRIENTES A EMPRESAS PÚBLICAS NO FINANCIERAS</t>
    </r>
  </si>
  <si>
    <r>
      <rPr>
        <sz val="12"/>
        <rFont val="Calibri"/>
        <family val="1"/>
      </rPr>
      <t>2.4.5 - TRANSFERENCIAS CORRIENTES A INSTITUCIONES PÚBLICAS FINANCIERAS</t>
    </r>
  </si>
  <si>
    <r>
      <rPr>
        <sz val="12"/>
        <rFont val="Calibri"/>
        <family val="1"/>
      </rPr>
      <t>2.4.7 - TRANSFERENCIAS CORRIENTES AL SECTOR EXTERNO</t>
    </r>
  </si>
  <si>
    <r>
      <rPr>
        <sz val="12"/>
        <rFont val="Calibri"/>
        <family val="1"/>
      </rPr>
      <t>2.4.9 - TRANSFERENCIAS CORRIENTES A OTRAS 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</si>
  <si>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</si>
  <si>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 PRIVADO</t>
    </r>
  </si>
  <si>
    <r>
      <rPr>
        <sz val="12"/>
        <rFont val="Calibri"/>
        <family val="1"/>
      </rPr>
      <t>2.5.2 - TRANSFERENCIAS DE CAPITAL AL GOBIERNO GENERAL  NACIONAL</t>
    </r>
  </si>
  <si>
    <r>
      <rPr>
        <sz val="12"/>
        <rFont val="Calibri"/>
        <family val="1"/>
      </rPr>
      <t>2.5.3 - TRANSFERENCIAS DE CAPITAL A GOBIERNOS GENERALES LOCALES</t>
    </r>
  </si>
  <si>
    <r>
      <rPr>
        <sz val="12"/>
        <rFont val="Calibri"/>
        <family val="1"/>
      </rPr>
      <t>2.5.4 - TRANSFERENCIAS DE CAPITAL  A EMPRESAS PÚBLICAS NO FINANCIERAS</t>
    </r>
  </si>
  <si>
    <r>
      <rPr>
        <sz val="12"/>
        <rFont val="Calibri"/>
        <family val="1"/>
      </rPr>
      <t>2.5.5 - TRANSFERENCIAS DE CAPITAL A INSTITUCIONES PÚBLICAS FINANCIERAS</t>
    </r>
  </si>
  <si>
    <r>
      <rPr>
        <sz val="12"/>
        <rFont val="Calibri"/>
        <family val="1"/>
      </rPr>
      <t>2.5.6 - TRANSFERENCIAS DE CAPITAL AL SECTOR EXTERNO</t>
    </r>
  </si>
  <si>
    <r>
      <rPr>
        <sz val="12"/>
        <rFont val="Calibri"/>
        <family val="1"/>
      </rPr>
      <t>2.5.9 - TRANSFERENCIAS DE CAPITAL A OTRAS 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</si>
  <si>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</si>
  <si>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</si>
  <si>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 RECREATIVO</t>
    </r>
  </si>
  <si>
    <r>
      <rPr>
        <sz val="12"/>
        <rFont val="Calibri"/>
        <family val="1"/>
      </rPr>
      <t>2.6.3 - EQUIPO E INSTRUMENTAL, CIENTÍFICO Y LABORATORIO</t>
    </r>
  </si>
  <si>
    <r>
      <rPr>
        <sz val="12"/>
        <rFont val="Calibri"/>
        <family val="1"/>
      </rPr>
      <t>2.6.4 - VEHÍCULOS Y EQUIPO DE TRANSPORTE, TRACCIÓN Y ELEVACIÓN</t>
    </r>
  </si>
  <si>
    <r>
      <rPr>
        <sz val="12"/>
        <rFont val="Calibri"/>
        <family val="1"/>
      </rPr>
      <t>2.6.5 - MAQUINARIA, OTROS EQUIPOS Y 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</si>
  <si>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</si>
  <si>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</si>
  <si>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</si>
  <si>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 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</si>
  <si>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</si>
  <si>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</si>
  <si>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</si>
  <si>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 CONCESIONADOS</t>
    </r>
  </si>
  <si>
    <r>
      <rPr>
        <sz val="12"/>
        <rFont val="Calibri"/>
        <family val="1"/>
      </rPr>
      <t>2.7.4 - GASTOS QUE SE ASIGNARÁN DURANTE EL 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</si>
  <si>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</si>
  <si>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</si>
  <si>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 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</si>
  <si>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</si>
  <si>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 INTERNA</t>
    </r>
  </si>
  <si>
    <r>
      <rPr>
        <sz val="12"/>
        <rFont val="Calibri"/>
        <family val="1"/>
      </rPr>
      <t>2.9.2 - INTERESES DE LA DEUDA PUBLICA EXTERNA</t>
    </r>
  </si>
  <si>
    <r>
      <rPr>
        <sz val="12"/>
        <rFont val="Calibri"/>
        <family val="1"/>
      </rPr>
      <t>2.9.4 - COMISIONES Y OTROS GASTOS BANCARIOS DE LA DEUDA PÚBLICA</t>
    </r>
  </si>
  <si>
    <r>
      <rPr>
        <b/>
        <sz val="12"/>
        <rFont val="Calibri"/>
        <family val="1"/>
      </rPr>
      <t>Total Gastos</t>
    </r>
  </si>
  <si>
    <r>
      <rPr>
        <b/>
        <sz val="12"/>
        <rFont val="Calibri"/>
        <family val="1"/>
      </rPr>
      <t>4 - APLICACIONES FINANCIERAS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</si>
  <si>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</si>
  <si>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 CORRIENTES</t>
    </r>
  </si>
  <si>
    <r>
      <rPr>
        <sz val="12"/>
        <rFont val="Calibri"/>
        <family val="1"/>
      </rPr>
      <t>4.1.2 - INCREMENTO DE ACTIVOS FINANCIEROS 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</si>
  <si>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</si>
  <si>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</si>
  <si>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 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</si>
  <si>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</si>
  <si>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 TERCEROS</t>
    </r>
  </si>
  <si>
    <r>
      <rPr>
        <b/>
        <sz val="12"/>
        <rFont val="Calibri"/>
        <family val="1"/>
      </rPr>
      <t>TOTAL APLICACIONES FINANCIERAS</t>
    </r>
  </si>
  <si>
    <t>TOTAL GASTOS Y APLICACIONES FINANCIERAS</t>
  </si>
  <si>
    <t>Fuente: SIGEF</t>
  </si>
  <si>
    <t>Notas:</t>
  </si>
  <si>
    <t xml:space="preserve">1. Gastos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</si>
  <si>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</si>
  <si>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</si>
  <si>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analizado.</t>
  </si>
  <si>
    <t>5. Fecha de registro: el día 10 del mes siguiente al mes analizado.</t>
  </si>
  <si>
    <t>______________________________</t>
  </si>
  <si>
    <t>___________________________________</t>
  </si>
  <si>
    <t xml:space="preserve">       Licda. Yenny Hernandez</t>
  </si>
  <si>
    <t xml:space="preserve">Licda. Claudia Quiterio </t>
  </si>
  <si>
    <t xml:space="preserve">    Encargada de Presupuesto</t>
  </si>
  <si>
    <t>Directora Financiera</t>
  </si>
  <si>
    <t>Año 2026</t>
  </si>
  <si>
    <t>_________________________</t>
  </si>
  <si>
    <t xml:space="preserve">Directora Financiera </t>
  </si>
  <si>
    <t>Fecha de registro: hasta el 31 de enero 2026</t>
  </si>
  <si>
    <t>Fecha de imputación: hasta el 31 de enero 2026</t>
  </si>
  <si>
    <t>Fecha de registro: hasta el 28 de febrero 2026</t>
  </si>
  <si>
    <t>Fecha de imputación: hasta el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</si>
</sst>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1"/>
    </font>
    <font>
      <b/>
      <sz val="18"/>
      <name val="Calibri"/>
      <family val="1"/>
    </font>
    <font>
      <sz val="18"/>
      <color theme="1"/>
      <name val="Calibri"/>
      <family val="2"/>
      <scheme val="minor"/>
    </font>
    <font>
      <b/>
      <sz val="16"/>
      <name val="Calibri"/>
      <family val="2"/>
    </font>
    <font>
      <b/>
      <sz val="14"/>
      <name val="Calibri"/>
      <family val="2"/>
    </font>
    <font>
      <b/>
      <sz val="14"/>
      <name val="Calibri"/>
      <family val="1"/>
    </font>
    <font>
      <sz val="14"/>
      <color theme="1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1"/>
    </font>
    <font>
      <b/>
      <sz val="12"/>
      <color rgb="FF000000"/>
      <name val="Calibri"/>
      <family val="2"/>
    </font>
    <font>
      <sz val="12"/>
      <name val="Calibri"/>
      <family val="1"/>
    </font>
    <font>
      <sz val="12"/>
      <color rgb="FF00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b/>
      <sz val="7.5"/>
      <name val="Calibri"/>
      <family val="2"/>
    </font>
    <font>
      <sz val="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9E0F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 indent="2"/>
    </xf>
    <xf numFmtId="0" fontId="7" fillId="2" borderId="5" xfId="0" applyFont="1" applyFill="1" applyBorder="1" applyAlignment="1">
      <alignment horizontal="left" vertical="top" wrapText="1" indent="1"/>
    </xf>
    <xf numFmtId="0" fontId="7" fillId="2" borderId="5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 indent="2"/>
    </xf>
    <xf numFmtId="4" fontId="14" fillId="0" borderId="0" xfId="0" applyNumberFormat="1" applyFont="1" applyAlignment="1">
      <alignment horizontal="right" vertical="top" shrinkToFit="1"/>
    </xf>
    <xf numFmtId="2" fontId="14" fillId="0" borderId="0" xfId="0" applyNumberFormat="1" applyFont="1" applyAlignment="1">
      <alignment horizontal="right" vertical="top" shrinkToFit="1"/>
    </xf>
    <xf numFmtId="0" fontId="15" fillId="0" borderId="0" xfId="0" applyFont="1" applyAlignment="1">
      <alignment horizontal="left" vertical="top" wrapText="1"/>
    </xf>
    <xf numFmtId="2" fontId="12" fillId="0" borderId="0" xfId="0" applyNumberFormat="1" applyFont="1" applyAlignment="1">
      <alignment horizontal="right" vertical="top" shrinkToFit="1"/>
    </xf>
    <xf numFmtId="0" fontId="9" fillId="0" borderId="6" xfId="0" applyFont="1" applyBorder="1" applyAlignment="1">
      <alignment horizontal="left" vertical="top" wrapText="1" indent="2"/>
    </xf>
    <xf numFmtId="2" fontId="14" fillId="0" borderId="6" xfId="0" applyNumberFormat="1" applyFont="1" applyBorder="1" applyAlignment="1">
      <alignment horizontal="right" vertical="top" shrinkToFit="1"/>
    </xf>
    <xf numFmtId="0" fontId="15" fillId="3" borderId="7" xfId="0" applyFont="1" applyFill="1" applyBorder="1" applyAlignment="1">
      <alignment horizontal="left" vertical="top" wrapText="1"/>
    </xf>
    <xf numFmtId="4" fontId="12" fillId="3" borderId="7" xfId="0" applyNumberFormat="1" applyFont="1" applyFill="1" applyBorder="1" applyAlignment="1">
      <alignment vertical="top" shrinkToFit="1"/>
    </xf>
    <xf numFmtId="0" fontId="15" fillId="0" borderId="6" xfId="0" applyFont="1" applyBorder="1" applyAlignment="1">
      <alignment horizontal="left" vertical="top" wrapText="1"/>
    </xf>
    <xf numFmtId="2" fontId="12" fillId="0" borderId="6" xfId="0" applyNumberFormat="1" applyFont="1" applyBorder="1" applyAlignment="1">
      <alignment horizontal="right" vertical="top" shrinkToFit="1"/>
    </xf>
    <xf numFmtId="0" fontId="15" fillId="0" borderId="7" xfId="0" applyFont="1" applyBorder="1" applyAlignment="1">
      <alignment horizontal="left" vertical="top" wrapText="1"/>
    </xf>
    <xf numFmtId="2" fontId="12" fillId="0" borderId="7" xfId="0" applyNumberFormat="1" applyFont="1" applyBorder="1" applyAlignment="1">
      <alignment horizontal="right" vertical="top" shrinkToFit="1"/>
    </xf>
    <xf numFmtId="2" fontId="12" fillId="3" borderId="7" xfId="0" applyNumberFormat="1" applyFont="1" applyFill="1" applyBorder="1" applyAlignment="1">
      <alignment horizontal="right" vertical="top" shrinkToFit="1"/>
    </xf>
    <xf numFmtId="0" fontId="15" fillId="2" borderId="0" xfId="0" applyFont="1" applyFill="1" applyAlignment="1">
      <alignment horizontal="left" vertical="top" wrapText="1"/>
    </xf>
    <xf numFmtId="4" fontId="12" fillId="2" borderId="0" xfId="0" applyNumberFormat="1" applyFont="1" applyFill="1" applyAlignment="1">
      <alignment horizontal="right" vertical="top" shrinkToFit="1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18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9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1" fillId="0" borderId="0" xfId="0" applyFont="1"/>
    <xf numFmtId="0" fontId="1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285749</xdr:colOff>
      <xdr:row>0</xdr:row>
      <xdr:rowOff>63500</xdr:rowOff>
    </xdr:from>
    <xdr:ext cx="1555751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09152F9E-941E-4055-97DD-C235A1C8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9" y="63500"/>
          <a:ext cx="1555751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0</xdr:row>
      <xdr:rowOff>95250</xdr:rowOff>
    </xdr:from>
    <xdr:to>
      <xdr:col>0</xdr:col>
      <xdr:colOff>3225800</xdr:colOff>
      <xdr:row>5</xdr:row>
      <xdr:rowOff>95250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CD55B496-F0B0-4495-A13B-F4A28F4953E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3105150" cy="147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161924</xdr:colOff>
      <xdr:row>0</xdr:row>
      <xdr:rowOff>57150</xdr:rowOff>
    </xdr:from>
    <xdr:ext cx="1266825" cy="1343025"/>
    <xdr:pic>
      <xdr:nvPicPr>
        <xdr:cNvPr id="2" name="image2.png">
          <a:extLst>
            <a:ext uri="{FF2B5EF4-FFF2-40B4-BE49-F238E27FC236}">
              <a16:creationId xmlns:a16="http://schemas.microsoft.com/office/drawing/2014/main" id="{4B0FE93E-B567-4EEC-88B6-50219676D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174" y="57150"/>
          <a:ext cx="1266825" cy="1343025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0</xdr:row>
      <xdr:rowOff>0</xdr:rowOff>
    </xdr:from>
    <xdr:to>
      <xdr:col>0</xdr:col>
      <xdr:colOff>3657600</xdr:colOff>
      <xdr:row>5</xdr:row>
      <xdr:rowOff>209550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A23BDC8A-ADB1-4EBB-9CA8-93C0A5134F6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629025" cy="1685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A62B-8EC2-47EE-9358-17356B03EACB}">
  <sheetPr>
    <pageSetUpPr fitToPage="1"/>
  </sheetPr>
  <dimension ref="A1:R100"/>
  <sheetViews>
    <sheetView tabSelected="1" zoomScaleNormal="100" workbookViewId="0">
      <selection activeCell="T11" sqref="T11"/>
    </sheetView>
  </sheetViews>
  <sheetFormatPr defaultColWidth="8" defaultRowHeight="14.4" x14ac:dyDescent="0.3"/>
  <cols>
    <col min="1" max="1" width="99.5546875" style="13" bestFit="1" customWidth="1"/>
    <col min="2" max="3" width="16.33203125" style="13" bestFit="1" customWidth="1"/>
    <col min="4" max="5" width="16.33203125" style="13" customWidth="1"/>
    <col min="6" max="6" width="13.88671875" style="13" hidden="1" customWidth="1"/>
    <col min="7" max="7" width="12.21875" style="13" hidden="1" customWidth="1"/>
    <col min="8" max="8" width="10.6640625" style="13" hidden="1" customWidth="1"/>
    <col min="9" max="9" width="11.44140625" style="13" hidden="1" customWidth="1"/>
    <col min="10" max="10" width="10.88671875" style="13" hidden="1" customWidth="1"/>
    <col min="11" max="11" width="6.109375" style="13" hidden="1" customWidth="1"/>
    <col min="12" max="12" width="8.77734375" style="13" hidden="1" customWidth="1"/>
    <col min="13" max="13" width="13.88671875" style="13" hidden="1" customWidth="1"/>
    <col min="14" max="14" width="10.109375" style="13" hidden="1" customWidth="1"/>
    <col min="15" max="15" width="13.33203125" style="13" hidden="1" customWidth="1"/>
    <col min="16" max="16" width="12.33203125" style="13" hidden="1" customWidth="1"/>
    <col min="17" max="16384" width="8" style="13"/>
  </cols>
  <sheetData>
    <row r="1" spans="1:16" s="1" customFormat="1" ht="23.2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s="1" customFormat="1" ht="23.25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s="2" customFormat="1" ht="23.4" x14ac:dyDescent="0.3">
      <c r="A3" s="40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2" customFormat="1" ht="23.25" customHeight="1" x14ac:dyDescent="0.3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s="2" customFormat="1" ht="23.55" customHeight="1" x14ac:dyDescent="0.3">
      <c r="A5" s="41" t="s">
        <v>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4" customFormat="1" ht="18" x14ac:dyDescent="0.3">
      <c r="A6" s="3"/>
      <c r="B6" s="42" t="s">
        <v>4</v>
      </c>
      <c r="C6" s="42"/>
      <c r="D6" s="43" t="s">
        <v>5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</row>
    <row r="7" spans="1:16" s="4" customFormat="1" ht="18" x14ac:dyDescent="0.3">
      <c r="A7" s="5" t="s">
        <v>6</v>
      </c>
      <c r="B7" s="6" t="s">
        <v>7</v>
      </c>
      <c r="C7" s="7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8" t="s">
        <v>16</v>
      </c>
      <c r="L7" s="8" t="s">
        <v>17</v>
      </c>
      <c r="M7" s="8" t="s">
        <v>18</v>
      </c>
      <c r="N7" s="8" t="s">
        <v>19</v>
      </c>
      <c r="O7" s="8" t="s">
        <v>20</v>
      </c>
      <c r="P7" s="8" t="s">
        <v>21</v>
      </c>
    </row>
    <row r="8" spans="1:16" s="10" customFormat="1" ht="15.6" x14ac:dyDescent="0.3">
      <c r="A8" s="9" t="s">
        <v>22</v>
      </c>
      <c r="B8" s="9"/>
      <c r="C8" s="9"/>
      <c r="D8" s="9"/>
      <c r="E8" s="9"/>
    </row>
    <row r="9" spans="1:16" ht="15.6" x14ac:dyDescent="0.3">
      <c r="A9" s="11" t="s">
        <v>23</v>
      </c>
      <c r="B9" s="12">
        <f>SUM(B10:B14)</f>
        <v>637100407</v>
      </c>
      <c r="C9" s="12">
        <f>SUM(C10:C14)</f>
        <v>637100407</v>
      </c>
      <c r="D9" s="12">
        <f>SUM(D10:D14)</f>
        <v>28055997.450000003</v>
      </c>
      <c r="E9" s="12">
        <f t="shared" ref="E9:P9" si="0">SUM(E10:E14)</f>
        <v>28055997.450000003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6" x14ac:dyDescent="0.3">
      <c r="A10" s="14" t="s">
        <v>24</v>
      </c>
      <c r="B10" s="15">
        <v>492957960</v>
      </c>
      <c r="C10" s="15">
        <v>492297960</v>
      </c>
      <c r="D10" s="15">
        <f>SUM(E10:P10)</f>
        <v>22763389.670000002</v>
      </c>
      <c r="E10" s="15">
        <v>22763389.670000002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6" x14ac:dyDescent="0.3">
      <c r="A11" s="14" t="s">
        <v>25</v>
      </c>
      <c r="B11" s="15">
        <v>71341447</v>
      </c>
      <c r="C11" s="15">
        <v>72001447</v>
      </c>
      <c r="D11" s="15">
        <f t="shared" ref="D11:D14" si="1">SUM(E11:P11)</f>
        <v>1845000</v>
      </c>
      <c r="E11" s="15">
        <v>1845000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6" x14ac:dyDescent="0.3">
      <c r="A12" s="14" t="s">
        <v>26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14" t="s">
        <v>27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6" x14ac:dyDescent="0.3">
      <c r="A14" s="14" t="s">
        <v>28</v>
      </c>
      <c r="B14" s="15">
        <v>72700000</v>
      </c>
      <c r="C14" s="15">
        <v>72700000</v>
      </c>
      <c r="D14" s="15">
        <f t="shared" si="1"/>
        <v>3447607.78</v>
      </c>
      <c r="E14" s="15">
        <v>3447607.78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6" x14ac:dyDescent="0.3">
      <c r="A15" s="17" t="s">
        <v>29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18152623.530000001</v>
      </c>
      <c r="E15" s="12">
        <f t="shared" si="2"/>
        <v>18152623.530000001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6" x14ac:dyDescent="0.3">
      <c r="A16" s="14" t="s">
        <v>30</v>
      </c>
      <c r="B16" s="15">
        <v>32592728</v>
      </c>
      <c r="C16" s="15">
        <v>32592728</v>
      </c>
      <c r="D16" s="15">
        <f>SUM(E16:P16)</f>
        <v>3831794.85</v>
      </c>
      <c r="E16" s="15">
        <v>3831794.85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6" x14ac:dyDescent="0.3">
      <c r="A17" s="14" t="s">
        <v>31</v>
      </c>
      <c r="B17" s="15">
        <v>2900000</v>
      </c>
      <c r="C17" s="15">
        <v>2000000</v>
      </c>
      <c r="D17" s="15">
        <f t="shared" ref="D17:D24" si="3">SUM(E17:P17)</f>
        <v>0</v>
      </c>
      <c r="E17" s="15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6" x14ac:dyDescent="0.3">
      <c r="A18" s="14" t="s">
        <v>32</v>
      </c>
      <c r="B18" s="15">
        <v>1900000</v>
      </c>
      <c r="C18" s="15">
        <v>1900000</v>
      </c>
      <c r="D18" s="15">
        <f t="shared" si="3"/>
        <v>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A19" s="14" t="s">
        <v>33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A20" s="14" t="s">
        <v>34</v>
      </c>
      <c r="B20" s="15">
        <v>19047554</v>
      </c>
      <c r="C20" s="15">
        <v>12850000</v>
      </c>
      <c r="D20" s="15">
        <f t="shared" si="3"/>
        <v>0</v>
      </c>
      <c r="E20" s="15">
        <v>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A21" s="14" t="s">
        <v>35</v>
      </c>
      <c r="B21" s="15">
        <v>49500000</v>
      </c>
      <c r="C21" s="15">
        <v>49500000</v>
      </c>
      <c r="D21" s="15">
        <f t="shared" si="3"/>
        <v>14320828.68</v>
      </c>
      <c r="E21" s="15">
        <v>14320828.68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">
      <c r="A22" s="14" t="s">
        <v>36</v>
      </c>
      <c r="B22" s="15">
        <v>2500000</v>
      </c>
      <c r="C22" s="15">
        <v>8850000</v>
      </c>
      <c r="D22" s="15">
        <f t="shared" si="3"/>
        <v>0</v>
      </c>
      <c r="E22" s="15"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A23" s="14" t="s">
        <v>37</v>
      </c>
      <c r="B23" s="15">
        <v>13000000</v>
      </c>
      <c r="C23" s="15">
        <v>13747554</v>
      </c>
      <c r="D23" s="15">
        <f t="shared" si="3"/>
        <v>0</v>
      </c>
      <c r="E23" s="15"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A24" s="14" t="s">
        <v>38</v>
      </c>
      <c r="B24" s="15">
        <v>100000</v>
      </c>
      <c r="C24" s="15">
        <v>100000</v>
      </c>
      <c r="D24" s="15">
        <f t="shared" si="3"/>
        <v>0</v>
      </c>
      <c r="E24" s="15"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A25" s="17" t="s">
        <v>39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585000</v>
      </c>
      <c r="E25" s="12">
        <f t="shared" si="4"/>
        <v>585000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">
      <c r="A26" s="14" t="s">
        <v>40</v>
      </c>
      <c r="B26" s="15">
        <v>5150000</v>
      </c>
      <c r="C26" s="15">
        <v>1976400</v>
      </c>
      <c r="D26" s="15">
        <f>SUM(E26:P26)</f>
        <v>0</v>
      </c>
      <c r="E26" s="15"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">
      <c r="A27" s="14" t="s">
        <v>41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">
      <c r="A28" s="14" t="s">
        <v>42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">
      <c r="A29" s="14" t="s">
        <v>43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">
      <c r="A30" s="14" t="s">
        <v>44</v>
      </c>
      <c r="B30" s="15">
        <v>200000</v>
      </c>
      <c r="C30" s="15">
        <v>200000</v>
      </c>
      <c r="D30" s="15">
        <f t="shared" si="5"/>
        <v>0</v>
      </c>
      <c r="E30" s="15"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">
      <c r="A31" s="14" t="s">
        <v>45</v>
      </c>
      <c r="B31" s="15">
        <v>1845000</v>
      </c>
      <c r="C31" s="15">
        <v>1845000</v>
      </c>
      <c r="D31" s="15">
        <f t="shared" si="5"/>
        <v>0</v>
      </c>
      <c r="E31" s="15"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">
      <c r="A32" s="14" t="s">
        <v>46</v>
      </c>
      <c r="B32" s="15">
        <v>11370000</v>
      </c>
      <c r="C32" s="15">
        <v>11370000</v>
      </c>
      <c r="D32" s="15">
        <f t="shared" si="5"/>
        <v>585000</v>
      </c>
      <c r="E32" s="15">
        <v>585000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">
      <c r="A33" s="14" t="s">
        <v>47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">
      <c r="A34" s="14" t="s">
        <v>48</v>
      </c>
      <c r="B34" s="15">
        <v>5328000</v>
      </c>
      <c r="C34" s="15">
        <v>7765354</v>
      </c>
      <c r="D34" s="15">
        <f t="shared" si="5"/>
        <v>0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6" x14ac:dyDescent="0.3">
      <c r="A35" s="17" t="s">
        <v>49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6" x14ac:dyDescent="0.3">
      <c r="A36" s="14" t="s">
        <v>50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6" x14ac:dyDescent="0.3">
      <c r="A37" s="14" t="s">
        <v>51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6" x14ac:dyDescent="0.3">
      <c r="A38" s="14" t="s">
        <v>52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6" x14ac:dyDescent="0.3">
      <c r="A39" s="14" t="s">
        <v>53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6" x14ac:dyDescent="0.3">
      <c r="A40" s="14" t="s">
        <v>54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6" x14ac:dyDescent="0.3">
      <c r="A41" s="14" t="s">
        <v>55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6" x14ac:dyDescent="0.3">
      <c r="A42" s="14" t="s">
        <v>56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6" x14ac:dyDescent="0.3">
      <c r="A43" s="17" t="s">
        <v>57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6" x14ac:dyDescent="0.3">
      <c r="A44" s="14" t="s">
        <v>58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6" x14ac:dyDescent="0.3">
      <c r="A45" s="14" t="s">
        <v>59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6" x14ac:dyDescent="0.3">
      <c r="A46" s="14" t="s">
        <v>60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6" x14ac:dyDescent="0.3">
      <c r="A47" s="14" t="s">
        <v>61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6" x14ac:dyDescent="0.3">
      <c r="A48" s="14" t="s">
        <v>62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6" x14ac:dyDescent="0.3">
      <c r="A49" s="14" t="s">
        <v>63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6" x14ac:dyDescent="0.3">
      <c r="A50" s="14" t="s">
        <v>64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6" x14ac:dyDescent="0.3">
      <c r="A51" s="17" t="s">
        <v>65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6" x14ac:dyDescent="0.3">
      <c r="A52" s="14" t="s">
        <v>66</v>
      </c>
      <c r="B52" s="15">
        <v>1600000</v>
      </c>
      <c r="C52" s="15">
        <v>1600000</v>
      </c>
      <c r="D52" s="15">
        <f>SUM(E52:P52)</f>
        <v>0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6" x14ac:dyDescent="0.3">
      <c r="A53" s="14" t="s">
        <v>67</v>
      </c>
      <c r="B53" s="15">
        <v>1100000</v>
      </c>
      <c r="C53" s="15">
        <v>1100000</v>
      </c>
      <c r="D53" s="15">
        <f t="shared" ref="D53:D60" si="11">SUM(E53:P53)</f>
        <v>0</v>
      </c>
      <c r="E53" s="15">
        <v>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6" x14ac:dyDescent="0.3">
      <c r="A54" s="14" t="s">
        <v>68</v>
      </c>
      <c r="B54" s="15">
        <v>67020000</v>
      </c>
      <c r="C54" s="15">
        <v>43675713</v>
      </c>
      <c r="D54" s="15">
        <f t="shared" si="11"/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6" x14ac:dyDescent="0.3">
      <c r="A55" s="14" t="s">
        <v>69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6" x14ac:dyDescent="0.3">
      <c r="A56" s="14" t="s">
        <v>70</v>
      </c>
      <c r="B56" s="15">
        <v>148100000</v>
      </c>
      <c r="C56" s="15">
        <v>162144287</v>
      </c>
      <c r="D56" s="15">
        <f t="shared" si="11"/>
        <v>0</v>
      </c>
      <c r="E56" s="15"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6" x14ac:dyDescent="0.3">
      <c r="A57" s="14" t="s">
        <v>71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6" x14ac:dyDescent="0.3">
      <c r="A58" s="14" t="s">
        <v>72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6" x14ac:dyDescent="0.3">
      <c r="A59" s="14" t="s">
        <v>73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6" x14ac:dyDescent="0.3">
      <c r="A60" s="14" t="s">
        <v>74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6" x14ac:dyDescent="0.3">
      <c r="A61" s="17" t="s">
        <v>75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6" x14ac:dyDescent="0.3">
      <c r="A62" s="14" t="s">
        <v>76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6" x14ac:dyDescent="0.3">
      <c r="A63" s="14" t="s">
        <v>77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6" x14ac:dyDescent="0.3">
      <c r="A64" s="14" t="s">
        <v>78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2" x14ac:dyDescent="0.3">
      <c r="A65" s="14" t="s">
        <v>79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6" x14ac:dyDescent="0.3">
      <c r="A66" s="17" t="s">
        <v>80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6" x14ac:dyDescent="0.3">
      <c r="A67" s="14" t="s">
        <v>81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6" x14ac:dyDescent="0.3">
      <c r="A68" s="14" t="s">
        <v>82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6" x14ac:dyDescent="0.3">
      <c r="A69" s="17" t="s">
        <v>83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6" x14ac:dyDescent="0.3">
      <c r="A70" s="14" t="s">
        <v>84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6" x14ac:dyDescent="0.3">
      <c r="A71" s="14" t="s">
        <v>85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6" x14ac:dyDescent="0.3">
      <c r="A72" s="19" t="s">
        <v>86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6" x14ac:dyDescent="0.3">
      <c r="A73" s="21" t="s">
        <v>87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46793620.980000004</v>
      </c>
      <c r="E73" s="22">
        <f t="shared" ref="E73:N73" si="17">SUM(E9+E15+E25+E35+E43+E51+E66+E70)</f>
        <v>46793620.980000004</v>
      </c>
      <c r="F73" s="22">
        <f t="shared" si="17"/>
        <v>0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6" x14ac:dyDescent="0.3">
      <c r="A74" s="23" t="s">
        <v>88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6" x14ac:dyDescent="0.3">
      <c r="A75" s="25" t="s">
        <v>89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6" x14ac:dyDescent="0.3">
      <c r="A76" s="14" t="s">
        <v>90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6" x14ac:dyDescent="0.3">
      <c r="A77" s="14" t="s">
        <v>91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6" x14ac:dyDescent="0.3">
      <c r="A78" s="17" t="s">
        <v>92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6" x14ac:dyDescent="0.3">
      <c r="A79" s="14" t="s">
        <v>93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6" x14ac:dyDescent="0.3">
      <c r="A80" s="14" t="s">
        <v>94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6" x14ac:dyDescent="0.3">
      <c r="A81" s="17" t="s">
        <v>95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6" x14ac:dyDescent="0.3">
      <c r="A82" s="19" t="s">
        <v>96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6" x14ac:dyDescent="0.3">
      <c r="A83" s="21" t="s">
        <v>97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6" x14ac:dyDescent="0.3">
      <c r="A84" s="28" t="s">
        <v>98</v>
      </c>
      <c r="B84" s="29">
        <f>SUM(B73:B83)</f>
        <v>1270550100</v>
      </c>
      <c r="C84" s="29">
        <f>SUM(C73:C83)</f>
        <v>1270550100</v>
      </c>
      <c r="D84" s="29">
        <f>SUM(D73+D83)</f>
        <v>46793620.980000004</v>
      </c>
      <c r="E84" s="29">
        <f t="shared" ref="E84:P84" si="26">SUM(E73+E83)</f>
        <v>46793620.980000004</v>
      </c>
      <c r="F84" s="29">
        <f t="shared" si="26"/>
        <v>0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">
      <c r="A85" s="38" t="s">
        <v>99</v>
      </c>
      <c r="B85" s="38"/>
      <c r="C85" s="38"/>
    </row>
    <row r="86" spans="1:16" x14ac:dyDescent="0.3">
      <c r="A86" t="s">
        <v>115</v>
      </c>
      <c r="B86" s="30"/>
      <c r="C86" s="30"/>
    </row>
    <row r="87" spans="1:16" x14ac:dyDescent="0.3">
      <c r="A87" t="s">
        <v>116</v>
      </c>
      <c r="B87" s="30"/>
      <c r="C87" s="30"/>
    </row>
    <row r="88" spans="1:16" ht="18" x14ac:dyDescent="0.35">
      <c r="A88" s="31" t="s">
        <v>100</v>
      </c>
      <c r="B88" s="31"/>
      <c r="C88" s="31"/>
      <c r="D88" s="32"/>
    </row>
    <row r="89" spans="1:16" ht="15" customHeight="1" x14ac:dyDescent="0.3">
      <c r="A89" s="33" t="s">
        <v>101</v>
      </c>
      <c r="B89" s="33"/>
      <c r="C89" s="33"/>
      <c r="D89" s="34"/>
    </row>
    <row r="90" spans="1:16" x14ac:dyDescent="0.3">
      <c r="A90" s="35" t="s">
        <v>102</v>
      </c>
      <c r="B90" s="35"/>
      <c r="C90" s="35"/>
      <c r="D90" s="34"/>
    </row>
    <row r="91" spans="1:16" x14ac:dyDescent="0.3">
      <c r="A91" s="33" t="s">
        <v>103</v>
      </c>
      <c r="B91" s="33"/>
      <c r="C91" s="33"/>
      <c r="D91" s="32"/>
    </row>
    <row r="92" spans="1:16" x14ac:dyDescent="0.3">
      <c r="A92" s="33" t="s">
        <v>104</v>
      </c>
      <c r="B92" s="33"/>
      <c r="C92" s="33"/>
      <c r="D92" s="35"/>
    </row>
    <row r="93" spans="1:16" x14ac:dyDescent="0.3">
      <c r="A93" s="33" t="s">
        <v>105</v>
      </c>
      <c r="B93" s="33"/>
      <c r="C93" s="33"/>
      <c r="D93" s="34"/>
    </row>
    <row r="94" spans="1:16" x14ac:dyDescent="0.3">
      <c r="A94" s="33"/>
      <c r="B94" s="33"/>
      <c r="C94" s="33"/>
      <c r="D94" s="34"/>
    </row>
    <row r="95" spans="1:16" x14ac:dyDescent="0.3">
      <c r="A95" s="33"/>
      <c r="B95" s="33"/>
      <c r="C95" s="33"/>
      <c r="D95" s="34"/>
    </row>
    <row r="96" spans="1:16" x14ac:dyDescent="0.3">
      <c r="A96" s="33"/>
      <c r="B96" s="33"/>
      <c r="C96" s="33"/>
      <c r="D96" s="34"/>
    </row>
    <row r="97" spans="1:16" x14ac:dyDescent="0.3">
      <c r="A97" s="33" t="s">
        <v>106</v>
      </c>
      <c r="B97" s="33"/>
      <c r="C97" s="33"/>
      <c r="D97" s="39" t="s">
        <v>113</v>
      </c>
      <c r="E97" s="39"/>
      <c r="L97" s="46" t="s">
        <v>107</v>
      </c>
      <c r="M97" s="46"/>
      <c r="N97" s="46"/>
      <c r="O97" s="46"/>
      <c r="P97" s="46"/>
    </row>
    <row r="98" spans="1:16" x14ac:dyDescent="0.3">
      <c r="A98" s="37" t="s">
        <v>108</v>
      </c>
      <c r="B98" s="33"/>
      <c r="C98" s="33"/>
      <c r="D98" s="39" t="s">
        <v>109</v>
      </c>
      <c r="E98" s="39"/>
      <c r="F98" s="37"/>
      <c r="G98" s="37"/>
      <c r="H98" s="37"/>
      <c r="I98" s="37"/>
      <c r="J98" s="37"/>
      <c r="K98" s="37"/>
      <c r="L98" s="39" t="s">
        <v>109</v>
      </c>
      <c r="M98" s="39"/>
      <c r="N98" s="39"/>
      <c r="O98" s="39"/>
      <c r="P98" s="39"/>
    </row>
    <row r="99" spans="1:16" x14ac:dyDescent="0.3">
      <c r="A99" s="37" t="s">
        <v>110</v>
      </c>
      <c r="B99" s="33"/>
      <c r="C99" s="33"/>
      <c r="D99" s="39" t="s">
        <v>114</v>
      </c>
      <c r="E99" s="39"/>
      <c r="F99" s="37"/>
      <c r="G99" s="37"/>
      <c r="H99" s="37"/>
      <c r="I99" s="37"/>
      <c r="J99" s="37"/>
      <c r="K99" s="37"/>
      <c r="L99" s="39" t="s">
        <v>111</v>
      </c>
      <c r="M99" s="39"/>
      <c r="N99" s="39"/>
      <c r="O99" s="39"/>
      <c r="P99" s="39"/>
    </row>
    <row r="100" spans="1:16" x14ac:dyDescent="0.3">
      <c r="F100" s="36"/>
    </row>
  </sheetData>
  <sheetProtection algorithmName="SHA-512" hashValue="vsAXV8Yw4O5xrp+Ksvy8pmcOgwUqM3ojfP4Vzh2bAmFuSWiH390vJnb+BBiQYVQf92JVGzB34qbTdakQlFfRGg==" saltValue="LUcgdLOz86z2D/Fq81Cf+g==" spinCount="100000" sheet="1" formatCells="0" formatColumns="0" formatRows="0" insertColumns="0" insertRows="0" insertHyperlinks="0" deleteColumns="0" deleteRows="0" sort="0" autoFilter="0" pivotTables="0"/>
  <mergeCells count="14">
    <mergeCell ref="B6:C6"/>
    <mergeCell ref="D6:P6"/>
    <mergeCell ref="A1:P1"/>
    <mergeCell ref="A2:P2"/>
    <mergeCell ref="A3:P3"/>
    <mergeCell ref="A4:P4"/>
    <mergeCell ref="A5:P5"/>
    <mergeCell ref="D99:E99"/>
    <mergeCell ref="D97:E97"/>
    <mergeCell ref="A85:C85"/>
    <mergeCell ref="L97:P97"/>
    <mergeCell ref="L98:P98"/>
    <mergeCell ref="L99:P99"/>
    <mergeCell ref="D98:E98"/>
  </mergeCells>
  <pageMargins left="0.25" right="0.25" top="0.75" bottom="0.75" header="0.3" footer="0.3"/>
  <pageSetup scale="61" fitToHeight="0" orientation="portrait" r:id="rId1"/>
  <rowBreaks count="1" manualBreakCount="1">
    <brk id="6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3EDD-5120-4A73-948E-5D819DDD2EA8}">
  <dimension ref="A1:R100"/>
  <sheetViews>
    <sheetView topLeftCell="A66" workbookViewId="0">
      <selection activeCell="A99" sqref="A99"/>
    </sheetView>
  </sheetViews>
  <sheetFormatPr defaultColWidth="8" defaultRowHeight="14.4" x14ac:dyDescent="0.3"/>
  <cols>
    <col min="1" max="1" width="99.5546875" style="13" bestFit="1" customWidth="1"/>
    <col min="2" max="3" width="16.33203125" style="13" bestFit="1" customWidth="1"/>
    <col min="4" max="4" width="16.33203125" style="13" customWidth="1"/>
    <col min="5" max="5" width="13.44140625" style="13" bestFit="1" customWidth="1"/>
    <col min="6" max="6" width="16.33203125" style="13" customWidth="1"/>
    <col min="7" max="7" width="12.21875" style="13" hidden="1" customWidth="1"/>
    <col min="8" max="8" width="10.6640625" style="13" hidden="1" customWidth="1"/>
    <col min="9" max="9" width="11.44140625" style="13" hidden="1" customWidth="1"/>
    <col min="10" max="10" width="10.88671875" style="13" hidden="1" customWidth="1"/>
    <col min="11" max="11" width="6.109375" style="13" hidden="1" customWidth="1"/>
    <col min="12" max="12" width="8.77734375" style="13" hidden="1" customWidth="1"/>
    <col min="13" max="13" width="13.88671875" style="13" hidden="1" customWidth="1"/>
    <col min="14" max="14" width="10.109375" style="13" hidden="1" customWidth="1"/>
    <col min="15" max="15" width="13.33203125" style="13" hidden="1" customWidth="1"/>
    <col min="16" max="16" width="12.33203125" style="13" hidden="1" customWidth="1"/>
    <col min="17" max="17" width="0" style="13" hidden="1" customWidth="1"/>
    <col min="18" max="16384" width="8" style="13"/>
  </cols>
  <sheetData>
    <row r="1" spans="1:16" s="1" customFormat="1" ht="23.2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s="1" customFormat="1" ht="23.25" customHeight="1" x14ac:dyDescent="0.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s="2" customFormat="1" ht="23.4" x14ac:dyDescent="0.3">
      <c r="A3" s="40" t="s">
        <v>112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2" customFormat="1" ht="23.25" customHeight="1" x14ac:dyDescent="0.3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s="2" customFormat="1" ht="23.55" customHeight="1" x14ac:dyDescent="0.3">
      <c r="A5" s="41" t="s">
        <v>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s="4" customFormat="1" ht="18" x14ac:dyDescent="0.3">
      <c r="A6" s="3"/>
      <c r="B6" s="42" t="s">
        <v>4</v>
      </c>
      <c r="C6" s="42"/>
      <c r="D6" s="43" t="s">
        <v>5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</row>
    <row r="7" spans="1:16" s="4" customFormat="1" ht="18" x14ac:dyDescent="0.3">
      <c r="A7" s="5" t="s">
        <v>6</v>
      </c>
      <c r="B7" s="6" t="s">
        <v>7</v>
      </c>
      <c r="C7" s="7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8" t="s">
        <v>16</v>
      </c>
      <c r="L7" s="8" t="s">
        <v>17</v>
      </c>
      <c r="M7" s="8" t="s">
        <v>18</v>
      </c>
      <c r="N7" s="8" t="s">
        <v>19</v>
      </c>
      <c r="O7" s="8" t="s">
        <v>20</v>
      </c>
      <c r="P7" s="8" t="s">
        <v>21</v>
      </c>
    </row>
    <row r="8" spans="1:16" s="10" customFormat="1" ht="15.6" x14ac:dyDescent="0.3">
      <c r="A8" s="9" t="s">
        <v>22</v>
      </c>
      <c r="B8" s="9"/>
      <c r="C8" s="9"/>
      <c r="D8" s="9"/>
      <c r="E8" s="9"/>
    </row>
    <row r="9" spans="1:16" ht="15.6" x14ac:dyDescent="0.3">
      <c r="A9" s="11" t="s">
        <v>23</v>
      </c>
      <c r="B9" s="12">
        <f>SUM(B10:B14)</f>
        <v>637100407</v>
      </c>
      <c r="C9" s="12">
        <f>SUM(C10:C14)</f>
        <v>637100407</v>
      </c>
      <c r="D9" s="12">
        <f>SUM(D10:D14)</f>
        <v>28055997.450000003</v>
      </c>
      <c r="E9" s="12">
        <f t="shared" ref="E9:P9" si="0">SUM(E10:E14)</f>
        <v>28055997.450000003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</row>
    <row r="10" spans="1:16" ht="15.6" x14ac:dyDescent="0.3">
      <c r="A10" s="14" t="s">
        <v>24</v>
      </c>
      <c r="B10" s="15">
        <v>492957960</v>
      </c>
      <c r="C10" s="15">
        <v>492297960</v>
      </c>
      <c r="D10" s="15">
        <f>SUM(E10:P10)</f>
        <v>22763389.670000002</v>
      </c>
      <c r="E10" s="15">
        <v>22763389.670000002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15.6" x14ac:dyDescent="0.3">
      <c r="A11" s="14" t="s">
        <v>25</v>
      </c>
      <c r="B11" s="15">
        <v>71341447</v>
      </c>
      <c r="C11" s="15">
        <v>72001447</v>
      </c>
      <c r="D11" s="15">
        <f t="shared" ref="D11:D14" si="1">SUM(E11:P11)</f>
        <v>1845000</v>
      </c>
      <c r="E11" s="15">
        <v>1845000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5.6" x14ac:dyDescent="0.3">
      <c r="A12" s="14" t="s">
        <v>26</v>
      </c>
      <c r="B12" s="16">
        <v>0</v>
      </c>
      <c r="C12" s="16">
        <v>0</v>
      </c>
      <c r="D12" s="15">
        <f t="shared" si="1"/>
        <v>0</v>
      </c>
      <c r="E12" s="15">
        <v>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5.6" x14ac:dyDescent="0.3">
      <c r="A13" s="14" t="s">
        <v>27</v>
      </c>
      <c r="B13" s="15">
        <v>101000</v>
      </c>
      <c r="C13" s="15">
        <v>101000</v>
      </c>
      <c r="D13" s="15">
        <f t="shared" si="1"/>
        <v>0</v>
      </c>
      <c r="E13" s="15">
        <v>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6" x14ac:dyDescent="0.3">
      <c r="A14" s="14" t="s">
        <v>28</v>
      </c>
      <c r="B14" s="15">
        <v>72700000</v>
      </c>
      <c r="C14" s="15">
        <v>72700000</v>
      </c>
      <c r="D14" s="15">
        <f t="shared" si="1"/>
        <v>3447607.78</v>
      </c>
      <c r="E14" s="15">
        <v>3447607.78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5.6" x14ac:dyDescent="0.3">
      <c r="A15" s="17" t="s">
        <v>29</v>
      </c>
      <c r="B15" s="12">
        <f>SUM(B16:B24)</f>
        <v>122040282</v>
      </c>
      <c r="C15" s="12">
        <f>SUM(C16:C24)</f>
        <v>122040282</v>
      </c>
      <c r="D15" s="12">
        <f t="shared" ref="D15:P15" si="2">SUM(D16:D24)</f>
        <v>18152623.530000001</v>
      </c>
      <c r="E15" s="12">
        <f t="shared" si="2"/>
        <v>18152623.530000001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2">
        <f t="shared" si="2"/>
        <v>0</v>
      </c>
      <c r="O15" s="12">
        <f t="shared" si="2"/>
        <v>0</v>
      </c>
      <c r="P15" s="12">
        <f t="shared" si="2"/>
        <v>0</v>
      </c>
    </row>
    <row r="16" spans="1:16" ht="15.6" x14ac:dyDescent="0.3">
      <c r="A16" s="14" t="s">
        <v>30</v>
      </c>
      <c r="B16" s="15">
        <v>32592728</v>
      </c>
      <c r="C16" s="15">
        <v>32592728</v>
      </c>
      <c r="D16" s="15">
        <f>SUM(E16:P16)</f>
        <v>3831794.85</v>
      </c>
      <c r="E16" s="15">
        <v>3831794.85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6" x14ac:dyDescent="0.3">
      <c r="A17" s="14" t="s">
        <v>31</v>
      </c>
      <c r="B17" s="15">
        <v>2900000</v>
      </c>
      <c r="C17" s="15">
        <v>2000000</v>
      </c>
      <c r="D17" s="15">
        <f t="shared" ref="D17:D24" si="3">SUM(E17:P17)</f>
        <v>0</v>
      </c>
      <c r="E17" s="15">
        <v>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5.6" x14ac:dyDescent="0.3">
      <c r="A18" s="14" t="s">
        <v>32</v>
      </c>
      <c r="B18" s="15">
        <v>1900000</v>
      </c>
      <c r="C18" s="15">
        <v>1900000</v>
      </c>
      <c r="D18" s="15">
        <f t="shared" si="3"/>
        <v>0</v>
      </c>
      <c r="E18" s="15">
        <v>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5.6" x14ac:dyDescent="0.3">
      <c r="A19" s="14" t="s">
        <v>33</v>
      </c>
      <c r="B19" s="15">
        <v>500000</v>
      </c>
      <c r="C19" s="15">
        <v>500000</v>
      </c>
      <c r="D19" s="15">
        <f t="shared" si="3"/>
        <v>0</v>
      </c>
      <c r="E19" s="15">
        <v>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ht="15.6" x14ac:dyDescent="0.3">
      <c r="A20" s="14" t="s">
        <v>34</v>
      </c>
      <c r="B20" s="15">
        <v>19047554</v>
      </c>
      <c r="C20" s="15">
        <v>12850000</v>
      </c>
      <c r="D20" s="15">
        <f t="shared" si="3"/>
        <v>0</v>
      </c>
      <c r="E20" s="15">
        <v>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5.6" x14ac:dyDescent="0.3">
      <c r="A21" s="14" t="s">
        <v>35</v>
      </c>
      <c r="B21" s="15">
        <v>49500000</v>
      </c>
      <c r="C21" s="15">
        <v>49500000</v>
      </c>
      <c r="D21" s="15">
        <f t="shared" si="3"/>
        <v>14320828.68</v>
      </c>
      <c r="E21" s="15">
        <v>14320828.68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ht="15.75" customHeight="1" x14ac:dyDescent="0.3">
      <c r="A22" s="14" t="s">
        <v>36</v>
      </c>
      <c r="B22" s="15">
        <v>2500000</v>
      </c>
      <c r="C22" s="15">
        <v>8850000</v>
      </c>
      <c r="D22" s="15">
        <f t="shared" si="3"/>
        <v>0</v>
      </c>
      <c r="E22" s="15"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5.6" x14ac:dyDescent="0.3">
      <c r="A23" s="14" t="s">
        <v>37</v>
      </c>
      <c r="B23" s="15">
        <v>13000000</v>
      </c>
      <c r="C23" s="15">
        <v>13747554</v>
      </c>
      <c r="D23" s="15">
        <f t="shared" si="3"/>
        <v>0</v>
      </c>
      <c r="E23" s="15"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ht="15.6" x14ac:dyDescent="0.3">
      <c r="A24" s="14" t="s">
        <v>38</v>
      </c>
      <c r="B24" s="15">
        <v>100000</v>
      </c>
      <c r="C24" s="15">
        <v>100000</v>
      </c>
      <c r="D24" s="15">
        <f t="shared" si="3"/>
        <v>0</v>
      </c>
      <c r="E24" s="15"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ht="15.6" x14ac:dyDescent="0.3">
      <c r="A25" s="17" t="s">
        <v>39</v>
      </c>
      <c r="B25" s="12">
        <f>SUM(B26:B34)</f>
        <v>27523000</v>
      </c>
      <c r="C25" s="12">
        <f>SUM(C26:C34)</f>
        <v>27523000</v>
      </c>
      <c r="D25" s="12">
        <f t="shared" ref="D25:P25" si="4">SUM(D26:D34)</f>
        <v>585000</v>
      </c>
      <c r="E25" s="12">
        <f t="shared" si="4"/>
        <v>585000</v>
      </c>
      <c r="F25" s="12">
        <f t="shared" si="4"/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2">
        <f t="shared" si="4"/>
        <v>0</v>
      </c>
      <c r="L25" s="12">
        <f t="shared" si="4"/>
        <v>0</v>
      </c>
      <c r="M25" s="12">
        <f t="shared" si="4"/>
        <v>0</v>
      </c>
      <c r="N25" s="12">
        <f t="shared" si="4"/>
        <v>0</v>
      </c>
      <c r="O25" s="12">
        <f t="shared" si="4"/>
        <v>0</v>
      </c>
      <c r="P25" s="12">
        <f t="shared" si="4"/>
        <v>0</v>
      </c>
    </row>
    <row r="26" spans="1:16" ht="14.25" customHeight="1" x14ac:dyDescent="0.3">
      <c r="A26" s="14" t="s">
        <v>40</v>
      </c>
      <c r="B26" s="15">
        <v>5150000</v>
      </c>
      <c r="C26" s="15">
        <v>1976400</v>
      </c>
      <c r="D26" s="15">
        <f>SUM(E26:P26)</f>
        <v>0</v>
      </c>
      <c r="E26" s="15"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ht="14.25" customHeight="1" x14ac:dyDescent="0.3">
      <c r="A27" s="14" t="s">
        <v>41</v>
      </c>
      <c r="B27" s="15">
        <v>2200000</v>
      </c>
      <c r="C27" s="15">
        <v>2936246</v>
      </c>
      <c r="D27" s="15">
        <f t="shared" ref="D27:D34" si="5">SUM(E27:P27)</f>
        <v>0</v>
      </c>
      <c r="E27" s="15"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4.25" customHeight="1" x14ac:dyDescent="0.3">
      <c r="A28" s="14" t="s">
        <v>42</v>
      </c>
      <c r="B28" s="15">
        <v>1400000</v>
      </c>
      <c r="C28" s="15">
        <v>1400000</v>
      </c>
      <c r="D28" s="15">
        <f t="shared" si="5"/>
        <v>0</v>
      </c>
      <c r="E28" s="15"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ht="14.25" customHeight="1" x14ac:dyDescent="0.3">
      <c r="A29" s="14" t="s">
        <v>43</v>
      </c>
      <c r="B29" s="15">
        <v>30000</v>
      </c>
      <c r="C29" s="15">
        <v>30000</v>
      </c>
      <c r="D29" s="15">
        <f t="shared" si="5"/>
        <v>0</v>
      </c>
      <c r="E29" s="15"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ht="14.25" customHeight="1" x14ac:dyDescent="0.3">
      <c r="A30" s="14" t="s">
        <v>44</v>
      </c>
      <c r="B30" s="15">
        <v>200000</v>
      </c>
      <c r="C30" s="15">
        <v>200000</v>
      </c>
      <c r="D30" s="15">
        <f t="shared" si="5"/>
        <v>0</v>
      </c>
      <c r="E30" s="15"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ht="14.25" customHeight="1" x14ac:dyDescent="0.3">
      <c r="A31" s="14" t="s">
        <v>45</v>
      </c>
      <c r="B31" s="15">
        <v>1845000</v>
      </c>
      <c r="C31" s="15">
        <v>1845000</v>
      </c>
      <c r="D31" s="15">
        <f t="shared" si="5"/>
        <v>0</v>
      </c>
      <c r="E31" s="15"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14.25" customHeight="1" x14ac:dyDescent="0.3">
      <c r="A32" s="14" t="s">
        <v>46</v>
      </c>
      <c r="B32" s="15">
        <v>11370000</v>
      </c>
      <c r="C32" s="15">
        <v>11370000</v>
      </c>
      <c r="D32" s="15">
        <f t="shared" si="5"/>
        <v>585000</v>
      </c>
      <c r="E32" s="15">
        <v>585000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8" ht="14.25" customHeight="1" x14ac:dyDescent="0.3">
      <c r="A33" s="14" t="s">
        <v>47</v>
      </c>
      <c r="B33" s="16">
        <v>0</v>
      </c>
      <c r="C33" s="16">
        <v>0</v>
      </c>
      <c r="D33" s="15">
        <f t="shared" si="5"/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8" ht="14.25" customHeight="1" x14ac:dyDescent="0.3">
      <c r="A34" s="14" t="s">
        <v>48</v>
      </c>
      <c r="B34" s="15">
        <v>5328000</v>
      </c>
      <c r="C34" s="15">
        <v>7765354</v>
      </c>
      <c r="D34" s="15">
        <f t="shared" si="5"/>
        <v>0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8" ht="15.6" x14ac:dyDescent="0.3">
      <c r="A35" s="17" t="s">
        <v>49</v>
      </c>
      <c r="B35" s="12">
        <f>SUM(B36:B42)</f>
        <v>0</v>
      </c>
      <c r="C35" s="18">
        <f>SUM(C36:C42)</f>
        <v>0</v>
      </c>
      <c r="D35" s="18">
        <f t="shared" ref="D35:P35" si="6">SUM(D36:D42)</f>
        <v>0</v>
      </c>
      <c r="E35" s="18">
        <f>SUM(E36:E42)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</row>
    <row r="36" spans="1:18" ht="15.6" x14ac:dyDescent="0.3">
      <c r="A36" s="14" t="s">
        <v>50</v>
      </c>
      <c r="B36" s="15">
        <v>0</v>
      </c>
      <c r="C36" s="16">
        <v>0</v>
      </c>
      <c r="D36" s="16">
        <f>SUM(E36:P36)</f>
        <v>0</v>
      </c>
      <c r="E36" s="16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</row>
    <row r="37" spans="1:18" ht="15.6" x14ac:dyDescent="0.3">
      <c r="A37" s="14" t="s">
        <v>51</v>
      </c>
      <c r="B37" s="16">
        <v>0</v>
      </c>
      <c r="C37" s="16">
        <v>0</v>
      </c>
      <c r="D37" s="16">
        <f t="shared" ref="D37:D42" si="7">SUM(E37:P37)</f>
        <v>0</v>
      </c>
      <c r="E37" s="1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R37" s="15"/>
    </row>
    <row r="38" spans="1:18" ht="15.6" x14ac:dyDescent="0.3">
      <c r="A38" s="14" t="s">
        <v>52</v>
      </c>
      <c r="B38" s="16">
        <v>0</v>
      </c>
      <c r="C38" s="16">
        <v>0</v>
      </c>
      <c r="D38" s="16">
        <f t="shared" si="7"/>
        <v>0</v>
      </c>
      <c r="E38" s="16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</row>
    <row r="39" spans="1:18" ht="15.6" x14ac:dyDescent="0.3">
      <c r="A39" s="14" t="s">
        <v>53</v>
      </c>
      <c r="B39" s="16">
        <v>0</v>
      </c>
      <c r="C39" s="16">
        <v>0</v>
      </c>
      <c r="D39" s="16">
        <f t="shared" si="7"/>
        <v>0</v>
      </c>
      <c r="E39" s="16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8" ht="15.6" x14ac:dyDescent="0.3">
      <c r="A40" s="14" t="s">
        <v>54</v>
      </c>
      <c r="B40" s="16">
        <v>0</v>
      </c>
      <c r="C40" s="16">
        <v>0</v>
      </c>
      <c r="D40" s="16">
        <f t="shared" si="7"/>
        <v>0</v>
      </c>
      <c r="E40" s="16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</row>
    <row r="41" spans="1:18" ht="15.6" x14ac:dyDescent="0.3">
      <c r="A41" s="14" t="s">
        <v>55</v>
      </c>
      <c r="B41" s="16">
        <v>0</v>
      </c>
      <c r="C41" s="16">
        <v>0</v>
      </c>
      <c r="D41" s="16">
        <f t="shared" si="7"/>
        <v>0</v>
      </c>
      <c r="E41" s="16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8" ht="15.6" x14ac:dyDescent="0.3">
      <c r="A42" s="14" t="s">
        <v>56</v>
      </c>
      <c r="B42" s="16">
        <v>0</v>
      </c>
      <c r="C42" s="16">
        <v>0</v>
      </c>
      <c r="D42" s="16">
        <f t="shared" si="7"/>
        <v>0</v>
      </c>
      <c r="E42" s="16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8" ht="15.6" x14ac:dyDescent="0.3">
      <c r="A43" s="17" t="s">
        <v>57</v>
      </c>
      <c r="B43" s="18">
        <f>SUM(B44:B50)</f>
        <v>0</v>
      </c>
      <c r="C43" s="18">
        <f>SUM(C44:C50)</f>
        <v>0</v>
      </c>
      <c r="D43" s="18">
        <f t="shared" ref="D43:P43" si="8">SUM(D44:D50)</f>
        <v>0</v>
      </c>
      <c r="E43" s="18">
        <f t="shared" si="8"/>
        <v>0</v>
      </c>
      <c r="F43" s="12">
        <f t="shared" si="8"/>
        <v>0</v>
      </c>
      <c r="G43" s="12">
        <f t="shared" si="8"/>
        <v>0</v>
      </c>
      <c r="H43" s="12">
        <f>SUM(H44:H50)</f>
        <v>0</v>
      </c>
      <c r="I43" s="12">
        <f t="shared" si="8"/>
        <v>0</v>
      </c>
      <c r="J43" s="12">
        <f t="shared" si="8"/>
        <v>0</v>
      </c>
      <c r="K43" s="12">
        <f t="shared" si="8"/>
        <v>0</v>
      </c>
      <c r="L43" s="12">
        <f t="shared" si="8"/>
        <v>0</v>
      </c>
      <c r="M43" s="12">
        <f t="shared" si="8"/>
        <v>0</v>
      </c>
      <c r="N43" s="12">
        <f t="shared" si="8"/>
        <v>0</v>
      </c>
      <c r="O43" s="12">
        <f t="shared" si="8"/>
        <v>0</v>
      </c>
      <c r="P43" s="12">
        <f t="shared" si="8"/>
        <v>0</v>
      </c>
    </row>
    <row r="44" spans="1:18" ht="15.6" x14ac:dyDescent="0.3">
      <c r="A44" s="14" t="s">
        <v>58</v>
      </c>
      <c r="B44" s="16">
        <v>0</v>
      </c>
      <c r="C44" s="16">
        <v>0</v>
      </c>
      <c r="D44" s="16">
        <f>SUM(E44:P44)</f>
        <v>0</v>
      </c>
      <c r="E44" s="16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8" ht="15.6" x14ac:dyDescent="0.3">
      <c r="A45" s="14" t="s">
        <v>59</v>
      </c>
      <c r="B45" s="16">
        <v>0</v>
      </c>
      <c r="C45" s="16">
        <v>0</v>
      </c>
      <c r="D45" s="16">
        <f t="shared" ref="D45:D50" si="9">SUM(E45:P45)</f>
        <v>0</v>
      </c>
      <c r="E45" s="16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8" ht="15.6" x14ac:dyDescent="0.3">
      <c r="A46" s="14" t="s">
        <v>60</v>
      </c>
      <c r="B46" s="16">
        <v>0</v>
      </c>
      <c r="C46" s="16">
        <v>0</v>
      </c>
      <c r="D46" s="16">
        <f t="shared" si="9"/>
        <v>0</v>
      </c>
      <c r="E46" s="16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8" ht="15.6" x14ac:dyDescent="0.3">
      <c r="A47" s="14" t="s">
        <v>61</v>
      </c>
      <c r="B47" s="16">
        <v>0</v>
      </c>
      <c r="C47" s="16">
        <v>0</v>
      </c>
      <c r="D47" s="16">
        <f t="shared" si="9"/>
        <v>0</v>
      </c>
      <c r="E47" s="1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R47" s="15"/>
    </row>
    <row r="48" spans="1:18" ht="15.6" x14ac:dyDescent="0.3">
      <c r="A48" s="14" t="s">
        <v>62</v>
      </c>
      <c r="B48" s="16">
        <v>0</v>
      </c>
      <c r="C48" s="16">
        <v>0</v>
      </c>
      <c r="D48" s="16">
        <f t="shared" si="9"/>
        <v>0</v>
      </c>
      <c r="E48" s="1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.6" x14ac:dyDescent="0.3">
      <c r="A49" s="14" t="s">
        <v>63</v>
      </c>
      <c r="B49" s="16">
        <v>0</v>
      </c>
      <c r="C49" s="16">
        <v>0</v>
      </c>
      <c r="D49" s="16">
        <f t="shared" si="9"/>
        <v>0</v>
      </c>
      <c r="E49" s="16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.6" x14ac:dyDescent="0.3">
      <c r="A50" s="14" t="s">
        <v>64</v>
      </c>
      <c r="B50" s="16">
        <v>0</v>
      </c>
      <c r="C50" s="16">
        <v>0</v>
      </c>
      <c r="D50" s="16">
        <f t="shared" si="9"/>
        <v>0</v>
      </c>
      <c r="E50" s="16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.6" x14ac:dyDescent="0.3">
      <c r="A51" s="17" t="s">
        <v>65</v>
      </c>
      <c r="B51" s="12">
        <f>SUM(B52:B60)</f>
        <v>218220000</v>
      </c>
      <c r="C51" s="12">
        <f>SUM(C52:C60)</f>
        <v>218220000</v>
      </c>
      <c r="D51" s="12">
        <f t="shared" ref="D51:K51" si="10">SUM(D52:D60)</f>
        <v>0</v>
      </c>
      <c r="E51" s="12">
        <f t="shared" si="10"/>
        <v>0</v>
      </c>
      <c r="F51" s="12">
        <f t="shared" si="10"/>
        <v>0</v>
      </c>
      <c r="G51" s="12">
        <f>SUM(G52:G60)</f>
        <v>0</v>
      </c>
      <c r="H51" s="12">
        <f>SUM(H52:H60)</f>
        <v>0</v>
      </c>
      <c r="I51" s="12">
        <f t="shared" si="10"/>
        <v>0</v>
      </c>
      <c r="J51" s="12">
        <f t="shared" si="10"/>
        <v>0</v>
      </c>
      <c r="K51" s="12">
        <f t="shared" si="10"/>
        <v>0</v>
      </c>
      <c r="L51" s="12">
        <f>SUM(L52:L60)</f>
        <v>0</v>
      </c>
      <c r="M51" s="12">
        <f>SUM(M52:M60)</f>
        <v>0</v>
      </c>
      <c r="N51" s="12">
        <f>SUM(N52:N60)</f>
        <v>0</v>
      </c>
      <c r="O51" s="12">
        <f>SUM(O52:O60)</f>
        <v>0</v>
      </c>
      <c r="P51" s="12">
        <f>SUM(P52:P60)</f>
        <v>0</v>
      </c>
    </row>
    <row r="52" spans="1:16" ht="15.6" x14ac:dyDescent="0.3">
      <c r="A52" s="14" t="s">
        <v>66</v>
      </c>
      <c r="B52" s="15">
        <v>1600000</v>
      </c>
      <c r="C52" s="15">
        <v>1600000</v>
      </c>
      <c r="D52" s="15">
        <f>SUM(E52:P52)</f>
        <v>0</v>
      </c>
      <c r="E52" s="15">
        <v>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ht="15.6" x14ac:dyDescent="0.3">
      <c r="A53" s="14" t="s">
        <v>67</v>
      </c>
      <c r="B53" s="15">
        <v>1100000</v>
      </c>
      <c r="C53" s="15">
        <v>1100000</v>
      </c>
      <c r="D53" s="15">
        <f t="shared" ref="D53:D60" si="11">SUM(E53:P53)</f>
        <v>0</v>
      </c>
      <c r="E53" s="15">
        <v>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ht="15.6" x14ac:dyDescent="0.3">
      <c r="A54" s="14" t="s">
        <v>68</v>
      </c>
      <c r="B54" s="15">
        <v>67020000</v>
      </c>
      <c r="C54" s="15">
        <v>43675713</v>
      </c>
      <c r="D54" s="15">
        <f t="shared" si="11"/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ht="15.6" x14ac:dyDescent="0.3">
      <c r="A55" s="14" t="s">
        <v>69</v>
      </c>
      <c r="B55" s="15">
        <v>200000</v>
      </c>
      <c r="C55" s="15">
        <v>9500000</v>
      </c>
      <c r="D55" s="15">
        <f t="shared" si="11"/>
        <v>0</v>
      </c>
      <c r="E55" s="15">
        <v>0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ht="15.6" x14ac:dyDescent="0.3">
      <c r="A56" s="14" t="s">
        <v>70</v>
      </c>
      <c r="B56" s="15">
        <v>148100000</v>
      </c>
      <c r="C56" s="15">
        <v>162144287</v>
      </c>
      <c r="D56" s="15">
        <f t="shared" si="11"/>
        <v>0</v>
      </c>
      <c r="E56" s="15">
        <v>0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ht="15.6" x14ac:dyDescent="0.3">
      <c r="A57" s="14" t="s">
        <v>71</v>
      </c>
      <c r="B57" s="15">
        <v>200000</v>
      </c>
      <c r="C57" s="15">
        <v>200000</v>
      </c>
      <c r="D57" s="15">
        <f t="shared" si="11"/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ht="15.6" x14ac:dyDescent="0.3">
      <c r="A58" s="14" t="s">
        <v>72</v>
      </c>
      <c r="B58" s="16">
        <v>0</v>
      </c>
      <c r="C58" s="16">
        <v>0</v>
      </c>
      <c r="D58" s="15">
        <f t="shared" si="11"/>
        <v>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ht="15.6" x14ac:dyDescent="0.3">
      <c r="A59" s="14" t="s">
        <v>73</v>
      </c>
      <c r="B59" s="15">
        <v>0</v>
      </c>
      <c r="C59" s="15">
        <v>0</v>
      </c>
      <c r="D59" s="15">
        <f t="shared" si="11"/>
        <v>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.6" x14ac:dyDescent="0.3">
      <c r="A60" s="14" t="s">
        <v>74</v>
      </c>
      <c r="B60" s="16">
        <v>0</v>
      </c>
      <c r="C60" s="15">
        <v>0</v>
      </c>
      <c r="D60" s="15">
        <f t="shared" si="11"/>
        <v>0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ht="15.6" x14ac:dyDescent="0.3">
      <c r="A61" s="17" t="s">
        <v>75</v>
      </c>
      <c r="B61" s="12">
        <f>SUM(B62:B65)</f>
        <v>265666411</v>
      </c>
      <c r="C61" s="12">
        <f>SUM(C62:C65)</f>
        <v>265666411</v>
      </c>
      <c r="D61" s="12">
        <f>SUM(D62:D65)</f>
        <v>0</v>
      </c>
      <c r="E61" s="18">
        <f t="shared" ref="E61:P61" si="12">SUM(E62:E65)</f>
        <v>0</v>
      </c>
      <c r="F61" s="12">
        <f t="shared" si="12"/>
        <v>0</v>
      </c>
      <c r="G61" s="12">
        <f t="shared" si="12"/>
        <v>0</v>
      </c>
      <c r="H61" s="12">
        <f t="shared" si="12"/>
        <v>0</v>
      </c>
      <c r="I61" s="12">
        <f t="shared" si="12"/>
        <v>0</v>
      </c>
      <c r="J61" s="12">
        <f t="shared" si="12"/>
        <v>0</v>
      </c>
      <c r="K61" s="12">
        <f t="shared" si="12"/>
        <v>0</v>
      </c>
      <c r="L61" s="12">
        <f t="shared" si="12"/>
        <v>0</v>
      </c>
      <c r="M61" s="12">
        <f t="shared" si="12"/>
        <v>0</v>
      </c>
      <c r="N61" s="12">
        <f t="shared" si="12"/>
        <v>0</v>
      </c>
      <c r="O61" s="12">
        <f t="shared" si="12"/>
        <v>0</v>
      </c>
      <c r="P61" s="12">
        <f t="shared" si="12"/>
        <v>0</v>
      </c>
    </row>
    <row r="62" spans="1:16" ht="15.6" x14ac:dyDescent="0.3">
      <c r="A62" s="14" t="s">
        <v>76</v>
      </c>
      <c r="B62" s="15">
        <v>265666411</v>
      </c>
      <c r="C62" s="15">
        <v>265666411</v>
      </c>
      <c r="D62" s="15">
        <f>SUM(E62:P62)</f>
        <v>0</v>
      </c>
      <c r="E62" s="16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/>
      <c r="P62" s="15"/>
    </row>
    <row r="63" spans="1:16" ht="15.6" x14ac:dyDescent="0.3">
      <c r="A63" s="14" t="s">
        <v>77</v>
      </c>
      <c r="B63" s="16">
        <v>0</v>
      </c>
      <c r="C63" s="16">
        <v>0</v>
      </c>
      <c r="D63" s="16">
        <f t="shared" ref="D63:D65" si="13">SUM(E63:P63)</f>
        <v>0</v>
      </c>
      <c r="E63" s="16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</row>
    <row r="64" spans="1:16" ht="15.6" x14ac:dyDescent="0.3">
      <c r="A64" s="14" t="s">
        <v>78</v>
      </c>
      <c r="B64" s="16">
        <v>0</v>
      </c>
      <c r="C64" s="16">
        <v>0</v>
      </c>
      <c r="D64" s="16">
        <f t="shared" si="13"/>
        <v>0</v>
      </c>
      <c r="E64" s="16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</row>
    <row r="65" spans="1:16" ht="31.2" x14ac:dyDescent="0.3">
      <c r="A65" s="14" t="s">
        <v>79</v>
      </c>
      <c r="B65" s="16">
        <v>0</v>
      </c>
      <c r="C65" s="16">
        <v>0</v>
      </c>
      <c r="D65" s="16">
        <f t="shared" si="13"/>
        <v>0</v>
      </c>
      <c r="E65" s="16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</row>
    <row r="66" spans="1:16" ht="15.6" x14ac:dyDescent="0.3">
      <c r="A66" s="17" t="s">
        <v>80</v>
      </c>
      <c r="B66" s="18">
        <f>SUM(B67:B68)</f>
        <v>0</v>
      </c>
      <c r="C66" s="18">
        <f>SUM(C67:C68)</f>
        <v>0</v>
      </c>
      <c r="D66" s="18">
        <f t="shared" ref="D66:K66" si="14">SUM(D67:D68)</f>
        <v>0</v>
      </c>
      <c r="E66" s="18">
        <f>SUM(E67:E68)</f>
        <v>0</v>
      </c>
      <c r="F66" s="12">
        <f t="shared" si="14"/>
        <v>0</v>
      </c>
      <c r="G66" s="12">
        <f t="shared" si="14"/>
        <v>0</v>
      </c>
      <c r="H66" s="12">
        <f t="shared" si="14"/>
        <v>0</v>
      </c>
      <c r="I66" s="12">
        <f t="shared" si="14"/>
        <v>0</v>
      </c>
      <c r="J66" s="12">
        <f t="shared" si="14"/>
        <v>0</v>
      </c>
      <c r="K66" s="12">
        <f t="shared" si="14"/>
        <v>0</v>
      </c>
      <c r="L66" s="12">
        <f>SUM(L67:L68)</f>
        <v>0</v>
      </c>
      <c r="M66" s="12">
        <f>SUM(M67:M68)</f>
        <v>0</v>
      </c>
      <c r="N66" s="12">
        <f>SUM(N67:N68)</f>
        <v>0</v>
      </c>
      <c r="O66" s="12">
        <f>SUM(O67:O68)</f>
        <v>0</v>
      </c>
      <c r="P66" s="12">
        <f>SUM(P67:P68)</f>
        <v>0</v>
      </c>
    </row>
    <row r="67" spans="1:16" ht="15.6" x14ac:dyDescent="0.3">
      <c r="A67" s="14" t="s">
        <v>81</v>
      </c>
      <c r="B67" s="16">
        <v>0</v>
      </c>
      <c r="C67" s="16">
        <v>0</v>
      </c>
      <c r="D67" s="16">
        <f>SUM(E67:P67)</f>
        <v>0</v>
      </c>
      <c r="E67" s="16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</row>
    <row r="68" spans="1:16" ht="15.6" x14ac:dyDescent="0.3">
      <c r="A68" s="14" t="s">
        <v>82</v>
      </c>
      <c r="B68" s="16">
        <v>0</v>
      </c>
      <c r="C68" s="16">
        <v>0</v>
      </c>
      <c r="D68" s="16">
        <f>SUM(E68:P68)</f>
        <v>0</v>
      </c>
      <c r="E68" s="16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</row>
    <row r="69" spans="1:16" ht="15.6" x14ac:dyDescent="0.3">
      <c r="A69" s="17" t="s">
        <v>83</v>
      </c>
      <c r="B69" s="18">
        <f>SUM(B70:B72)</f>
        <v>0</v>
      </c>
      <c r="C69" s="18">
        <f>SUM(C70:C72)</f>
        <v>0</v>
      </c>
      <c r="D69" s="18">
        <f t="shared" ref="D69:P69" si="15">SUM(D70:D72)</f>
        <v>0</v>
      </c>
      <c r="E69" s="18">
        <f t="shared" si="15"/>
        <v>0</v>
      </c>
      <c r="F69" s="18">
        <f t="shared" si="15"/>
        <v>0</v>
      </c>
      <c r="G69" s="18">
        <f>SUM(G70:G72)</f>
        <v>0</v>
      </c>
      <c r="H69" s="18">
        <f>SUM(H70:H72)</f>
        <v>0</v>
      </c>
      <c r="I69" s="18">
        <f t="shared" si="15"/>
        <v>0</v>
      </c>
      <c r="J69" s="18">
        <f t="shared" si="15"/>
        <v>0</v>
      </c>
      <c r="K69" s="18">
        <f t="shared" si="15"/>
        <v>0</v>
      </c>
      <c r="L69" s="18">
        <f t="shared" si="15"/>
        <v>0</v>
      </c>
      <c r="M69" s="18">
        <f t="shared" si="15"/>
        <v>0</v>
      </c>
      <c r="N69" s="18">
        <f t="shared" si="15"/>
        <v>0</v>
      </c>
      <c r="O69" s="18">
        <f t="shared" si="15"/>
        <v>0</v>
      </c>
      <c r="P69" s="18">
        <f t="shared" si="15"/>
        <v>0</v>
      </c>
    </row>
    <row r="70" spans="1:16" ht="15.6" x14ac:dyDescent="0.3">
      <c r="A70" s="14" t="s">
        <v>84</v>
      </c>
      <c r="B70" s="16">
        <v>0</v>
      </c>
      <c r="C70" s="16">
        <v>0</v>
      </c>
      <c r="D70" s="16">
        <f>SUM(E70:P70)</f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1:16" ht="15.6" x14ac:dyDescent="0.3">
      <c r="A71" s="14" t="s">
        <v>85</v>
      </c>
      <c r="B71" s="16">
        <v>0</v>
      </c>
      <c r="C71" s="16">
        <v>0</v>
      </c>
      <c r="D71" s="16">
        <f t="shared" ref="D71:D72" si="16">SUM(E71:P71)</f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ht="15.6" x14ac:dyDescent="0.3">
      <c r="A72" s="19" t="s">
        <v>86</v>
      </c>
      <c r="B72" s="20">
        <v>0</v>
      </c>
      <c r="C72" s="20">
        <v>0</v>
      </c>
      <c r="D72" s="16">
        <f t="shared" si="16"/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ht="15.6" x14ac:dyDescent="0.3">
      <c r="A73" s="21" t="s">
        <v>87</v>
      </c>
      <c r="B73" s="22">
        <f>SUM(B9+B15+B25+B35+B43+B51+B61+B66+B69)</f>
        <v>1270550100</v>
      </c>
      <c r="C73" s="22">
        <f>SUM(C9+C15+C25+C35+C43+C51+C61+C66+C69)</f>
        <v>1270550100</v>
      </c>
      <c r="D73" s="22">
        <f>SUM(D9+D15+D25+D35+D43+D51+D61+D66+D70)</f>
        <v>46793620.980000004</v>
      </c>
      <c r="E73" s="22">
        <f t="shared" ref="E73:N73" si="17">SUM(E9+E15+E25+E35+E43+E51+E66+E70)</f>
        <v>46793620.980000004</v>
      </c>
      <c r="F73" s="22">
        <f t="shared" si="17"/>
        <v>0</v>
      </c>
      <c r="G73" s="22">
        <f t="shared" si="17"/>
        <v>0</v>
      </c>
      <c r="H73" s="22">
        <f t="shared" si="17"/>
        <v>0</v>
      </c>
      <c r="I73" s="22">
        <f t="shared" si="17"/>
        <v>0</v>
      </c>
      <c r="J73" s="22">
        <f t="shared" si="17"/>
        <v>0</v>
      </c>
      <c r="K73" s="22">
        <f t="shared" si="17"/>
        <v>0</v>
      </c>
      <c r="L73" s="22">
        <f t="shared" si="17"/>
        <v>0</v>
      </c>
      <c r="M73" s="22">
        <f t="shared" si="17"/>
        <v>0</v>
      </c>
      <c r="N73" s="22">
        <f t="shared" si="17"/>
        <v>0</v>
      </c>
      <c r="O73" s="22">
        <f>SUM(O9+O15+O25+O35+O43+O51+O61+O66+O70)</f>
        <v>0</v>
      </c>
      <c r="P73" s="22">
        <f>SUM(P9+P15+P25+P35+P43+P51+P61+P66+P70)</f>
        <v>0</v>
      </c>
    </row>
    <row r="74" spans="1:16" ht="15.6" x14ac:dyDescent="0.3">
      <c r="A74" s="23" t="s">
        <v>88</v>
      </c>
      <c r="B74" s="24">
        <v>0</v>
      </c>
      <c r="C74" s="24">
        <v>0</v>
      </c>
      <c r="D74" s="24">
        <f t="shared" ref="D74:G74" si="18">SUM(D75+D78+D81)</f>
        <v>0</v>
      </c>
      <c r="E74" s="24">
        <f t="shared" si="18"/>
        <v>0</v>
      </c>
      <c r="F74" s="24">
        <f t="shared" si="18"/>
        <v>0</v>
      </c>
      <c r="G74" s="24">
        <f t="shared" si="18"/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15.6" x14ac:dyDescent="0.3">
      <c r="A75" s="25" t="s">
        <v>89</v>
      </c>
      <c r="B75" s="26">
        <v>0</v>
      </c>
      <c r="C75" s="26">
        <f>SUM(C76:C77)</f>
        <v>0</v>
      </c>
      <c r="D75" s="26">
        <f t="shared" ref="D75:G75" si="19">SUM(D76:D77)</f>
        <v>0</v>
      </c>
      <c r="E75" s="26">
        <f t="shared" si="19"/>
        <v>0</v>
      </c>
      <c r="F75" s="26">
        <f t="shared" si="19"/>
        <v>0</v>
      </c>
      <c r="G75" s="26">
        <f t="shared" si="19"/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12">
        <v>0</v>
      </c>
      <c r="N75" s="12">
        <v>0</v>
      </c>
      <c r="O75" s="12">
        <v>0</v>
      </c>
      <c r="P75" s="12">
        <v>0</v>
      </c>
    </row>
    <row r="76" spans="1:16" ht="15.6" x14ac:dyDescent="0.3">
      <c r="A76" s="14" t="s">
        <v>90</v>
      </c>
      <c r="B76" s="16">
        <v>0</v>
      </c>
      <c r="C76" s="16">
        <v>0</v>
      </c>
      <c r="D76" s="16">
        <f t="shared" ref="D76:D77" si="20">SUM(E76:P76)</f>
        <v>0</v>
      </c>
      <c r="E76" s="16">
        <f>SUM(F76:P76)</f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5">
        <v>0</v>
      </c>
      <c r="N76" s="15">
        <v>0</v>
      </c>
      <c r="O76" s="15">
        <v>0</v>
      </c>
      <c r="P76" s="15">
        <v>0</v>
      </c>
    </row>
    <row r="77" spans="1:16" ht="15.6" x14ac:dyDescent="0.3">
      <c r="A77" s="14" t="s">
        <v>91</v>
      </c>
      <c r="B77" s="16">
        <v>0</v>
      </c>
      <c r="C77" s="16">
        <v>0</v>
      </c>
      <c r="D77" s="16">
        <f t="shared" si="20"/>
        <v>0</v>
      </c>
      <c r="E77" s="16">
        <f>SUM(F77:P77)</f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5">
        <v>0</v>
      </c>
      <c r="N77" s="15">
        <v>0</v>
      </c>
      <c r="O77" s="15">
        <v>0</v>
      </c>
      <c r="P77" s="15">
        <v>0</v>
      </c>
    </row>
    <row r="78" spans="1:16" ht="15.6" x14ac:dyDescent="0.3">
      <c r="A78" s="17" t="s">
        <v>92</v>
      </c>
      <c r="B78" s="18">
        <v>0</v>
      </c>
      <c r="C78" s="18">
        <f>SUM(C79:C80)</f>
        <v>0</v>
      </c>
      <c r="D78" s="18">
        <f>SUM(D79:D80)</f>
        <v>0</v>
      </c>
      <c r="E78" s="18">
        <f t="shared" ref="E78:P78" si="21"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0</v>
      </c>
      <c r="K78" s="18">
        <f t="shared" si="21"/>
        <v>0</v>
      </c>
      <c r="L78" s="18">
        <f t="shared" si="21"/>
        <v>0</v>
      </c>
      <c r="M78" s="12">
        <f t="shared" si="21"/>
        <v>0</v>
      </c>
      <c r="N78" s="12">
        <f t="shared" si="21"/>
        <v>0</v>
      </c>
      <c r="O78" s="12">
        <f t="shared" si="21"/>
        <v>0</v>
      </c>
      <c r="P78" s="12">
        <f t="shared" si="21"/>
        <v>0</v>
      </c>
    </row>
    <row r="79" spans="1:16" ht="15.6" x14ac:dyDescent="0.3">
      <c r="A79" s="14" t="s">
        <v>93</v>
      </c>
      <c r="B79" s="16">
        <v>0</v>
      </c>
      <c r="C79" s="16">
        <v>0</v>
      </c>
      <c r="D79" s="16">
        <f t="shared" ref="D79:D80" si="22">SUM(E79:P79)</f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5">
        <v>0</v>
      </c>
      <c r="N79" s="15">
        <v>0</v>
      </c>
      <c r="O79" s="15">
        <v>0</v>
      </c>
      <c r="P79" s="15">
        <v>0</v>
      </c>
    </row>
    <row r="80" spans="1:16" ht="15.6" x14ac:dyDescent="0.3">
      <c r="A80" s="14" t="s">
        <v>94</v>
      </c>
      <c r="B80" s="16">
        <v>0</v>
      </c>
      <c r="C80" s="16">
        <v>0</v>
      </c>
      <c r="D80" s="16">
        <f t="shared" si="22"/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5">
        <v>0</v>
      </c>
      <c r="N80" s="15">
        <v>0</v>
      </c>
      <c r="O80" s="15">
        <v>0</v>
      </c>
      <c r="P80" s="15">
        <v>0</v>
      </c>
    </row>
    <row r="81" spans="1:16" ht="15.6" x14ac:dyDescent="0.3">
      <c r="A81" s="17" t="s">
        <v>95</v>
      </c>
      <c r="B81" s="18">
        <v>0</v>
      </c>
      <c r="C81" s="18">
        <f>SUM(C82)</f>
        <v>0</v>
      </c>
      <c r="D81" s="18">
        <f>+D82</f>
        <v>0</v>
      </c>
      <c r="E81" s="18">
        <f t="shared" ref="E81" si="23">+E82</f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2">
        <v>0</v>
      </c>
      <c r="N81" s="12">
        <v>0</v>
      </c>
      <c r="O81" s="12">
        <v>0</v>
      </c>
      <c r="P81" s="12">
        <v>0</v>
      </c>
    </row>
    <row r="82" spans="1:16" ht="15.6" x14ac:dyDescent="0.3">
      <c r="A82" s="19" t="s">
        <v>96</v>
      </c>
      <c r="B82" s="20">
        <v>0</v>
      </c>
      <c r="C82" s="20">
        <v>0</v>
      </c>
      <c r="D82" s="20">
        <f t="shared" ref="D82" si="24">SUM(E82:P82)</f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15">
        <v>0</v>
      </c>
      <c r="N82" s="15">
        <v>0</v>
      </c>
      <c r="O82" s="15">
        <v>0</v>
      </c>
      <c r="P82" s="15">
        <v>0</v>
      </c>
    </row>
    <row r="83" spans="1:16" ht="15.6" x14ac:dyDescent="0.3">
      <c r="A83" s="21" t="s">
        <v>97</v>
      </c>
      <c r="B83" s="27">
        <v>0</v>
      </c>
      <c r="C83" s="27">
        <v>0</v>
      </c>
      <c r="D83" s="27">
        <f>SUM(D75+D78+D81)</f>
        <v>0</v>
      </c>
      <c r="E83" s="27">
        <f t="shared" ref="E83:K83" si="25">SUM(E75+E78+E81)</f>
        <v>0</v>
      </c>
      <c r="F83" s="27">
        <f t="shared" si="25"/>
        <v>0</v>
      </c>
      <c r="G83" s="27">
        <f t="shared" si="25"/>
        <v>0</v>
      </c>
      <c r="H83" s="27">
        <f t="shared" si="25"/>
        <v>0</v>
      </c>
      <c r="I83" s="27">
        <f t="shared" si="25"/>
        <v>0</v>
      </c>
      <c r="J83" s="27">
        <f t="shared" si="25"/>
        <v>0</v>
      </c>
      <c r="K83" s="27">
        <f t="shared" si="25"/>
        <v>0</v>
      </c>
      <c r="L83" s="27">
        <f>SUM(L75+L78+L81)</f>
        <v>0</v>
      </c>
      <c r="M83" s="27">
        <f>SUM(M75+M78+M81)</f>
        <v>0</v>
      </c>
      <c r="N83" s="27">
        <f>SUM(N75+N78+N81)</f>
        <v>0</v>
      </c>
      <c r="O83" s="27">
        <f>SUM(O75+O78+O81)</f>
        <v>0</v>
      </c>
      <c r="P83" s="27">
        <f>SUM(P75+P78+P81)</f>
        <v>0</v>
      </c>
    </row>
    <row r="84" spans="1:16" ht="15.6" x14ac:dyDescent="0.3">
      <c r="A84" s="28" t="s">
        <v>98</v>
      </c>
      <c r="B84" s="29">
        <f>SUM(B73:B83)</f>
        <v>1270550100</v>
      </c>
      <c r="C84" s="29">
        <f>SUM(C73:C83)</f>
        <v>1270550100</v>
      </c>
      <c r="D84" s="29">
        <f>SUM(D73+D83)</f>
        <v>46793620.980000004</v>
      </c>
      <c r="E84" s="29">
        <f t="shared" ref="E84:P84" si="26">SUM(E73+E83)</f>
        <v>46793620.980000004</v>
      </c>
      <c r="F84" s="29">
        <f t="shared" si="26"/>
        <v>0</v>
      </c>
      <c r="G84" s="29">
        <f t="shared" si="26"/>
        <v>0</v>
      </c>
      <c r="H84" s="29">
        <f t="shared" si="26"/>
        <v>0</v>
      </c>
      <c r="I84" s="29">
        <f t="shared" si="26"/>
        <v>0</v>
      </c>
      <c r="J84" s="29">
        <f t="shared" si="26"/>
        <v>0</v>
      </c>
      <c r="K84" s="29">
        <f t="shared" si="26"/>
        <v>0</v>
      </c>
      <c r="L84" s="29">
        <f t="shared" si="26"/>
        <v>0</v>
      </c>
      <c r="M84" s="29">
        <f t="shared" si="26"/>
        <v>0</v>
      </c>
      <c r="N84" s="29">
        <f t="shared" si="26"/>
        <v>0</v>
      </c>
      <c r="O84" s="29">
        <f t="shared" si="26"/>
        <v>0</v>
      </c>
      <c r="P84" s="29">
        <f t="shared" si="26"/>
        <v>0</v>
      </c>
    </row>
    <row r="85" spans="1:16" x14ac:dyDescent="0.3">
      <c r="A85" s="38" t="s">
        <v>99</v>
      </c>
      <c r="B85" s="38"/>
      <c r="C85" s="38"/>
    </row>
    <row r="86" spans="1:16" x14ac:dyDescent="0.3">
      <c r="A86" t="s">
        <v>117</v>
      </c>
      <c r="B86" s="30"/>
      <c r="C86" s="30"/>
    </row>
    <row r="87" spans="1:16" x14ac:dyDescent="0.3">
      <c r="A87" t="s">
        <v>118</v>
      </c>
      <c r="B87" s="30"/>
      <c r="C87" s="30"/>
    </row>
    <row r="88" spans="1:16" ht="18" x14ac:dyDescent="0.35">
      <c r="A88" s="31" t="s">
        <v>100</v>
      </c>
      <c r="B88" s="31"/>
      <c r="C88" s="31"/>
      <c r="D88" s="32"/>
    </row>
    <row r="89" spans="1:16" ht="15" customHeight="1" x14ac:dyDescent="0.3">
      <c r="A89" s="33" t="s">
        <v>101</v>
      </c>
      <c r="B89" s="33"/>
      <c r="C89" s="33"/>
      <c r="D89" s="34"/>
    </row>
    <row r="90" spans="1:16" x14ac:dyDescent="0.3">
      <c r="A90" s="35" t="s">
        <v>102</v>
      </c>
      <c r="B90" s="35"/>
      <c r="C90" s="35"/>
      <c r="D90" s="34"/>
    </row>
    <row r="91" spans="1:16" x14ac:dyDescent="0.3">
      <c r="A91" s="33" t="s">
        <v>103</v>
      </c>
      <c r="B91" s="33"/>
      <c r="C91" s="33"/>
      <c r="D91" s="32"/>
    </row>
    <row r="92" spans="1:16" x14ac:dyDescent="0.3">
      <c r="A92" s="33" t="s">
        <v>104</v>
      </c>
      <c r="B92" s="33"/>
      <c r="C92" s="33"/>
      <c r="D92" s="35"/>
    </row>
    <row r="93" spans="1:16" x14ac:dyDescent="0.3">
      <c r="A93" s="33" t="s">
        <v>105</v>
      </c>
      <c r="B93" s="33"/>
      <c r="C93" s="33"/>
      <c r="D93" s="34"/>
    </row>
    <row r="94" spans="1:16" x14ac:dyDescent="0.3">
      <c r="A94" s="33"/>
      <c r="B94" s="33"/>
      <c r="C94" s="33"/>
      <c r="D94" s="34"/>
    </row>
    <row r="95" spans="1:16" x14ac:dyDescent="0.3">
      <c r="A95" s="33"/>
      <c r="B95" s="33"/>
      <c r="C95" s="33"/>
      <c r="D95" s="34"/>
    </row>
    <row r="96" spans="1:16" x14ac:dyDescent="0.3">
      <c r="A96" s="33"/>
      <c r="B96" s="33"/>
      <c r="C96" s="33"/>
      <c r="D96" s="34"/>
    </row>
    <row r="97" spans="1:16" x14ac:dyDescent="0.3">
      <c r="A97" s="33" t="s">
        <v>106</v>
      </c>
      <c r="B97" s="33"/>
      <c r="C97" s="33"/>
      <c r="D97" s="34"/>
      <c r="L97" s="46" t="s">
        <v>107</v>
      </c>
      <c r="M97" s="46"/>
      <c r="N97" s="46"/>
      <c r="O97" s="46"/>
      <c r="P97" s="46"/>
    </row>
    <row r="98" spans="1:16" x14ac:dyDescent="0.3">
      <c r="A98" s="37" t="s">
        <v>108</v>
      </c>
      <c r="D98" s="37"/>
      <c r="E98" s="37"/>
      <c r="F98" s="37"/>
      <c r="G98" s="37"/>
      <c r="H98" s="37"/>
      <c r="I98" s="37"/>
      <c r="J98" s="37"/>
      <c r="K98" s="37"/>
      <c r="L98" s="39" t="s">
        <v>109</v>
      </c>
      <c r="M98" s="39"/>
      <c r="N98" s="39"/>
      <c r="O98" s="39"/>
      <c r="P98" s="39"/>
    </row>
    <row r="99" spans="1:16" x14ac:dyDescent="0.3">
      <c r="A99" s="37" t="s">
        <v>110</v>
      </c>
      <c r="D99" s="37"/>
      <c r="E99" s="37"/>
      <c r="F99" s="37"/>
      <c r="G99" s="37"/>
      <c r="H99" s="37"/>
      <c r="I99" s="37"/>
      <c r="J99" s="37"/>
      <c r="K99" s="37"/>
      <c r="L99" s="39" t="s">
        <v>111</v>
      </c>
      <c r="M99" s="39"/>
      <c r="N99" s="39"/>
      <c r="O99" s="39"/>
      <c r="P99" s="39"/>
    </row>
    <row r="100" spans="1:16" x14ac:dyDescent="0.3">
      <c r="F100" s="36"/>
    </row>
  </sheetData>
  <mergeCells count="11">
    <mergeCell ref="A85:C85"/>
    <mergeCell ref="L97:P97"/>
    <mergeCell ref="L98:P98"/>
    <mergeCell ref="L99:P99"/>
    <mergeCell ref="A1:P1"/>
    <mergeCell ref="A2:P2"/>
    <mergeCell ref="A3:P3"/>
    <mergeCell ref="A4:P4"/>
    <mergeCell ref="A5:P5"/>
    <mergeCell ref="B6:C6"/>
    <mergeCell ref="D6:P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5173B-341E-43E0-AEBE-5D78C9FB01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CC316F-5A94-4174-9635-22B0FE0AA5F4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8C7FF129-8914-4BCE-9334-543D5669B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ENERO</vt:lpstr>
      <vt:lpstr>Hoja3</vt:lpstr>
      <vt:lpstr>ENERO!Print_Titles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Altagracia Hernández Maria</dc:creator>
  <cp:lastModifiedBy>Kirsi A. Capellán Hernández</cp:lastModifiedBy>
  <cp:lastPrinted>2026-02-05T15:15:23Z</cp:lastPrinted>
  <dcterms:created xsi:type="dcterms:W3CDTF">2015-06-05T18:17:20Z</dcterms:created>
  <dcterms:modified xsi:type="dcterms:W3CDTF">2026-02-09T19:09:01Z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