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66957C84-75A8-47D5-8BA6-1F337E333CA6}" xr6:coauthVersionLast="47" xr6:coauthVersionMax="47" xr10:uidLastSave="{00000000-0000-0000-0000-000000000000}"/>
  <bookViews>
    <workbookView xWindow="-120" yWindow="-120" windowWidth="20730" windowHeight="11160" xr2:uid="{40B0F186-17CA-4EF7-B0DE-36603A592CE0}"/>
  </bookViews>
  <sheets>
    <sheet name="ADM." sheetId="1" r:id="rId1"/>
  </sheets>
  <externalReferences>
    <externalReference r:id="rId2"/>
  </externalReferences>
  <definedNames>
    <definedName name="_xlnm._FilterDatabase" localSheetId="0" hidden="1">ADM.!$A$7:$M$463</definedName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I8" i="1"/>
  <c r="J8" i="1" a="1"/>
  <c r="J8" i="1" s="1"/>
  <c r="K8" i="1" s="1"/>
  <c r="L8" i="1" s="1"/>
  <c r="M8" i="1" s="1"/>
  <c r="H9" i="1"/>
  <c r="I9" i="1"/>
  <c r="J9" i="1" a="1"/>
  <c r="J9" i="1" s="1"/>
  <c r="K9" i="1" s="1"/>
  <c r="L9" i="1" s="1"/>
  <c r="M9" i="1" s="1"/>
  <c r="H10" i="1"/>
  <c r="I10" i="1"/>
  <c r="J10" i="1" a="1"/>
  <c r="J10" i="1" s="1"/>
  <c r="K10" i="1" s="1"/>
  <c r="L10" i="1" s="1"/>
  <c r="M10" i="1" s="1"/>
  <c r="H11" i="1"/>
  <c r="I11" i="1"/>
  <c r="J11" i="1" a="1"/>
  <c r="J11" i="1" s="1"/>
  <c r="K11" i="1" s="1"/>
  <c r="L11" i="1" s="1"/>
  <c r="M11" i="1" s="1"/>
  <c r="H12" i="1"/>
  <c r="I12" i="1"/>
  <c r="J12" i="1" a="1"/>
  <c r="J12" i="1" s="1"/>
  <c r="K12" i="1" s="1"/>
  <c r="L12" i="1" s="1"/>
  <c r="M12" i="1" s="1"/>
  <c r="H13" i="1"/>
  <c r="I13" i="1"/>
  <c r="J13" i="1" a="1"/>
  <c r="J13" i="1" s="1"/>
  <c r="K13" i="1" s="1"/>
  <c r="L13" i="1" s="1"/>
  <c r="M13" i="1" s="1"/>
  <c r="H14" i="1"/>
  <c r="I14" i="1"/>
  <c r="J14" i="1" a="1"/>
  <c r="J14" i="1" s="1"/>
  <c r="K14" i="1" s="1"/>
  <c r="L14" i="1" s="1"/>
  <c r="M14" i="1" s="1"/>
  <c r="H15" i="1"/>
  <c r="I15" i="1"/>
  <c r="J15" i="1" a="1"/>
  <c r="J15" i="1" s="1"/>
  <c r="K15" i="1" s="1"/>
  <c r="L15" i="1" s="1"/>
  <c r="M15" i="1" s="1"/>
  <c r="H16" i="1"/>
  <c r="I16" i="1"/>
  <c r="J16" i="1" a="1"/>
  <c r="J16" i="1" s="1"/>
  <c r="K16" i="1" s="1"/>
  <c r="L16" i="1" s="1"/>
  <c r="M16" i="1" s="1"/>
  <c r="H17" i="1"/>
  <c r="I17" i="1"/>
  <c r="J17" i="1" a="1"/>
  <c r="J17" i="1" s="1"/>
  <c r="K17" i="1" s="1"/>
  <c r="L17" i="1" s="1"/>
  <c r="M17" i="1" s="1"/>
  <c r="H18" i="1"/>
  <c r="I18" i="1"/>
  <c r="J18" i="1" a="1"/>
  <c r="J18" i="1" s="1"/>
  <c r="K18" i="1" s="1"/>
  <c r="L18" i="1" s="1"/>
  <c r="M18" i="1" s="1"/>
  <c r="H19" i="1"/>
  <c r="I19" i="1"/>
  <c r="J19" i="1" a="1"/>
  <c r="J19" i="1" s="1"/>
  <c r="K19" i="1" s="1"/>
  <c r="L19" i="1" s="1"/>
  <c r="M19" i="1" s="1"/>
  <c r="H20" i="1"/>
  <c r="I20" i="1"/>
  <c r="J20" i="1" a="1"/>
  <c r="J20" i="1" s="1"/>
  <c r="K20" i="1" s="1"/>
  <c r="L20" i="1" s="1"/>
  <c r="M20" i="1" s="1"/>
  <c r="H21" i="1"/>
  <c r="I21" i="1"/>
  <c r="J21" i="1" a="1"/>
  <c r="J21" i="1" s="1"/>
  <c r="K21" i="1" s="1"/>
  <c r="L21" i="1" s="1"/>
  <c r="M21" i="1" s="1"/>
  <c r="H22" i="1"/>
  <c r="I22" i="1"/>
  <c r="J22" i="1" a="1"/>
  <c r="J22" i="1" s="1"/>
  <c r="K22" i="1" s="1"/>
  <c r="L22" i="1" s="1"/>
  <c r="M22" i="1" s="1"/>
  <c r="H23" i="1"/>
  <c r="I23" i="1"/>
  <c r="J23" i="1" a="1"/>
  <c r="J23" i="1" s="1"/>
  <c r="K23" i="1" s="1"/>
  <c r="L23" i="1" s="1"/>
  <c r="M23" i="1" s="1"/>
  <c r="H24" i="1"/>
  <c r="I24" i="1"/>
  <c r="J24" i="1" a="1"/>
  <c r="J24" i="1" s="1"/>
  <c r="K24" i="1" s="1"/>
  <c r="L24" i="1" s="1"/>
  <c r="M24" i="1" s="1"/>
  <c r="H25" i="1"/>
  <c r="I25" i="1"/>
  <c r="J25" i="1" a="1"/>
  <c r="J25" i="1"/>
  <c r="K25" i="1" s="1"/>
  <c r="L25" i="1" s="1"/>
  <c r="M25" i="1" s="1"/>
  <c r="H26" i="1"/>
  <c r="I26" i="1"/>
  <c r="J26" i="1" a="1"/>
  <c r="J26" i="1"/>
  <c r="K26" i="1" s="1"/>
  <c r="L26" i="1" s="1"/>
  <c r="M26" i="1" s="1"/>
  <c r="H27" i="1"/>
  <c r="I27" i="1"/>
  <c r="J27" i="1" a="1"/>
  <c r="J27" i="1" s="1"/>
  <c r="K27" i="1" s="1"/>
  <c r="L27" i="1" s="1"/>
  <c r="M27" i="1" s="1"/>
  <c r="H28" i="1"/>
  <c r="I28" i="1"/>
  <c r="J28" i="1" a="1"/>
  <c r="J28" i="1" s="1"/>
  <c r="K28" i="1" s="1"/>
  <c r="L28" i="1" s="1"/>
  <c r="M28" i="1" s="1"/>
  <c r="H29" i="1"/>
  <c r="I29" i="1"/>
  <c r="J29" i="1" a="1"/>
  <c r="J29" i="1" s="1"/>
  <c r="K29" i="1" s="1"/>
  <c r="L29" i="1" s="1"/>
  <c r="M29" i="1" s="1"/>
  <c r="H30" i="1"/>
  <c r="I30" i="1"/>
  <c r="J30" i="1" a="1"/>
  <c r="J30" i="1" s="1"/>
  <c r="K30" i="1" s="1"/>
  <c r="L30" i="1" s="1"/>
  <c r="M30" i="1" s="1"/>
  <c r="H31" i="1"/>
  <c r="I31" i="1"/>
  <c r="J31" i="1" a="1"/>
  <c r="J31" i="1" s="1"/>
  <c r="K31" i="1" s="1"/>
  <c r="L31" i="1" s="1"/>
  <c r="M31" i="1" s="1"/>
  <c r="H32" i="1"/>
  <c r="I32" i="1"/>
  <c r="J32" i="1" a="1"/>
  <c r="J32" i="1" s="1"/>
  <c r="L32" i="1"/>
  <c r="M32" i="1" s="1"/>
  <c r="H33" i="1"/>
  <c r="I33" i="1"/>
  <c r="J33" i="1" a="1"/>
  <c r="J33" i="1" s="1"/>
  <c r="K33" i="1" s="1"/>
  <c r="L33" i="1" s="1"/>
  <c r="M33" i="1" s="1"/>
  <c r="H34" i="1"/>
  <c r="I34" i="1"/>
  <c r="J34" i="1" a="1"/>
  <c r="J34" i="1" s="1"/>
  <c r="K34" i="1" s="1"/>
  <c r="L34" i="1" s="1"/>
  <c r="M34" i="1" s="1"/>
  <c r="H35" i="1"/>
  <c r="I35" i="1"/>
  <c r="J35" i="1" a="1"/>
  <c r="J35" i="1" s="1"/>
  <c r="K35" i="1" s="1"/>
  <c r="L35" i="1" s="1"/>
  <c r="M35" i="1" s="1"/>
  <c r="H36" i="1"/>
  <c r="I36" i="1"/>
  <c r="J36" i="1" a="1"/>
  <c r="J36" i="1" s="1"/>
  <c r="K36" i="1" s="1"/>
  <c r="L36" i="1" s="1"/>
  <c r="M36" i="1" s="1"/>
  <c r="H37" i="1"/>
  <c r="I37" i="1"/>
  <c r="J37" i="1" a="1"/>
  <c r="J37" i="1" s="1"/>
  <c r="K37" i="1" s="1"/>
  <c r="L37" i="1" s="1"/>
  <c r="M37" i="1" s="1"/>
  <c r="H38" i="1"/>
  <c r="I38" i="1"/>
  <c r="J38" i="1" a="1"/>
  <c r="J38" i="1" s="1"/>
  <c r="K38" i="1" s="1"/>
  <c r="L38" i="1" s="1"/>
  <c r="M38" i="1" s="1"/>
  <c r="H39" i="1"/>
  <c r="I39" i="1"/>
  <c r="J39" i="1" a="1"/>
  <c r="J39" i="1" s="1"/>
  <c r="K39" i="1" s="1"/>
  <c r="L39" i="1" s="1"/>
  <c r="M39" i="1" s="1"/>
  <c r="H40" i="1"/>
  <c r="I40" i="1"/>
  <c r="J40" i="1" a="1"/>
  <c r="J40" i="1"/>
  <c r="K40" i="1" s="1"/>
  <c r="L40" i="1" s="1"/>
  <c r="M40" i="1" s="1"/>
  <c r="H41" i="1"/>
  <c r="I41" i="1"/>
  <c r="J41" i="1" a="1"/>
  <c r="J41" i="1"/>
  <c r="K41" i="1" s="1"/>
  <c r="L41" i="1" s="1"/>
  <c r="M41" i="1" s="1"/>
  <c r="H42" i="1"/>
  <c r="I42" i="1"/>
  <c r="J42" i="1" a="1"/>
  <c r="J42" i="1" s="1"/>
  <c r="K42" i="1" s="1"/>
  <c r="L42" i="1" s="1"/>
  <c r="M42" i="1" s="1"/>
  <c r="H43" i="1"/>
  <c r="I43" i="1"/>
  <c r="J43" i="1" a="1"/>
  <c r="J43" i="1" s="1"/>
  <c r="K43" i="1" s="1"/>
  <c r="L43" i="1" s="1"/>
  <c r="M43" i="1" s="1"/>
  <c r="H44" i="1"/>
  <c r="I44" i="1"/>
  <c r="J44" i="1" a="1"/>
  <c r="J44" i="1" s="1"/>
  <c r="K44" i="1" s="1"/>
  <c r="L44" i="1" s="1"/>
  <c r="M44" i="1" s="1"/>
  <c r="H45" i="1"/>
  <c r="I45" i="1"/>
  <c r="J45" i="1" a="1"/>
  <c r="J45" i="1" s="1"/>
  <c r="K45" i="1" s="1"/>
  <c r="L45" i="1" s="1"/>
  <c r="M45" i="1" s="1"/>
  <c r="H46" i="1"/>
  <c r="I46" i="1"/>
  <c r="J46" i="1" a="1"/>
  <c r="J46" i="1" s="1"/>
  <c r="K46" i="1" s="1"/>
  <c r="L46" i="1" s="1"/>
  <c r="M46" i="1" s="1"/>
  <c r="H47" i="1"/>
  <c r="I47" i="1"/>
  <c r="J47" i="1" a="1"/>
  <c r="J47" i="1" s="1"/>
  <c r="K47" i="1" s="1"/>
  <c r="L47" i="1" s="1"/>
  <c r="M47" i="1" s="1"/>
  <c r="H48" i="1"/>
  <c r="I48" i="1"/>
  <c r="J48" i="1" a="1"/>
  <c r="J48" i="1"/>
  <c r="K48" i="1" s="1"/>
  <c r="L48" i="1" s="1"/>
  <c r="M48" i="1" s="1"/>
  <c r="H49" i="1"/>
  <c r="I49" i="1"/>
  <c r="J49" i="1" a="1"/>
  <c r="J49" i="1"/>
  <c r="K49" i="1" s="1"/>
  <c r="L49" i="1" s="1"/>
  <c r="M49" i="1" s="1"/>
  <c r="H50" i="1"/>
  <c r="I50" i="1"/>
  <c r="J50" i="1" a="1"/>
  <c r="J50" i="1" s="1"/>
  <c r="K50" i="1" s="1"/>
  <c r="L50" i="1" s="1"/>
  <c r="M50" i="1" s="1"/>
  <c r="H51" i="1"/>
  <c r="I51" i="1"/>
  <c r="J51" i="1" a="1"/>
  <c r="J51" i="1" s="1"/>
  <c r="K51" i="1" s="1"/>
  <c r="L51" i="1" s="1"/>
  <c r="M51" i="1" s="1"/>
  <c r="H52" i="1"/>
  <c r="I52" i="1"/>
  <c r="J52" i="1" a="1"/>
  <c r="J52" i="1"/>
  <c r="K52" i="1" s="1"/>
  <c r="L52" i="1" s="1"/>
  <c r="M52" i="1" s="1"/>
  <c r="H53" i="1"/>
  <c r="I53" i="1"/>
  <c r="J53" i="1" a="1"/>
  <c r="J53" i="1"/>
  <c r="K53" i="1" s="1"/>
  <c r="L53" i="1" s="1"/>
  <c r="M53" i="1" s="1"/>
  <c r="H54" i="1"/>
  <c r="I54" i="1"/>
  <c r="J54" i="1" a="1"/>
  <c r="J54" i="1" s="1"/>
  <c r="K54" i="1" s="1"/>
  <c r="L54" i="1" s="1"/>
  <c r="M54" i="1" s="1"/>
  <c r="H55" i="1"/>
  <c r="I55" i="1"/>
  <c r="J55" i="1" a="1"/>
  <c r="J55" i="1" s="1"/>
  <c r="K55" i="1" s="1"/>
  <c r="L55" i="1" s="1"/>
  <c r="M55" i="1" s="1"/>
  <c r="H56" i="1"/>
  <c r="I56" i="1"/>
  <c r="J56" i="1" a="1"/>
  <c r="J56" i="1" s="1"/>
  <c r="K56" i="1" s="1"/>
  <c r="L56" i="1" s="1"/>
  <c r="M56" i="1" s="1"/>
  <c r="H57" i="1"/>
  <c r="I57" i="1"/>
  <c r="J57" i="1" a="1"/>
  <c r="J57" i="1" s="1"/>
  <c r="K57" i="1" s="1"/>
  <c r="L57" i="1" s="1"/>
  <c r="M57" i="1" s="1"/>
  <c r="H58" i="1"/>
  <c r="I58" i="1"/>
  <c r="J58" i="1" a="1"/>
  <c r="J58" i="1" s="1"/>
  <c r="K58" i="1" s="1"/>
  <c r="L58" i="1"/>
  <c r="M58" i="1" s="1"/>
  <c r="H59" i="1"/>
  <c r="I59" i="1"/>
  <c r="J59" i="1" a="1"/>
  <c r="J59" i="1" s="1"/>
  <c r="K59" i="1" s="1"/>
  <c r="L59" i="1" s="1"/>
  <c r="M59" i="1" s="1"/>
  <c r="H60" i="1"/>
  <c r="I60" i="1"/>
  <c r="J60" i="1" a="1"/>
  <c r="J60" i="1" s="1"/>
  <c r="K60" i="1" s="1"/>
  <c r="L60" i="1" s="1"/>
  <c r="M60" i="1" s="1"/>
  <c r="H61" i="1"/>
  <c r="I61" i="1"/>
  <c r="J61" i="1" a="1"/>
  <c r="J61" i="1" s="1"/>
  <c r="K61" i="1" s="1"/>
  <c r="L61" i="1" s="1"/>
  <c r="M61" i="1" s="1"/>
  <c r="H62" i="1"/>
  <c r="I62" i="1"/>
  <c r="J62" i="1" a="1"/>
  <c r="J62" i="1" s="1"/>
  <c r="K62" i="1" s="1"/>
  <c r="L62" i="1" s="1"/>
  <c r="M62" i="1" s="1"/>
  <c r="H63" i="1"/>
  <c r="I63" i="1"/>
  <c r="J63" i="1" a="1"/>
  <c r="J63" i="1" s="1"/>
  <c r="K63" i="1" s="1"/>
  <c r="L63" i="1" s="1"/>
  <c r="M63" i="1" s="1"/>
  <c r="H64" i="1"/>
  <c r="I64" i="1"/>
  <c r="J64" i="1" a="1"/>
  <c r="J64" i="1" s="1"/>
  <c r="K64" i="1" s="1"/>
  <c r="L64" i="1" s="1"/>
  <c r="M64" i="1" s="1"/>
  <c r="H65" i="1"/>
  <c r="I65" i="1"/>
  <c r="J65" i="1" a="1"/>
  <c r="J65" i="1" s="1"/>
  <c r="K65" i="1" s="1"/>
  <c r="L65" i="1" s="1"/>
  <c r="M65" i="1" s="1"/>
  <c r="H66" i="1"/>
  <c r="I66" i="1"/>
  <c r="J66" i="1" a="1"/>
  <c r="J66" i="1" s="1"/>
  <c r="K66" i="1" s="1"/>
  <c r="L66" i="1" s="1"/>
  <c r="M66" i="1" s="1"/>
  <c r="H67" i="1"/>
  <c r="I67" i="1"/>
  <c r="J67" i="1" a="1"/>
  <c r="J67" i="1" s="1"/>
  <c r="K67" i="1" s="1"/>
  <c r="L67" i="1" s="1"/>
  <c r="M67" i="1" s="1"/>
  <c r="H68" i="1"/>
  <c r="I68" i="1"/>
  <c r="J68" i="1" a="1"/>
  <c r="J68" i="1" s="1"/>
  <c r="K68" i="1" s="1"/>
  <c r="L68" i="1" s="1"/>
  <c r="M68" i="1" s="1"/>
  <c r="H69" i="1"/>
  <c r="I69" i="1"/>
  <c r="J69" i="1" a="1"/>
  <c r="J69" i="1" s="1"/>
  <c r="L69" i="1"/>
  <c r="M69" i="1" s="1"/>
  <c r="H70" i="1"/>
  <c r="I70" i="1"/>
  <c r="J70" i="1" a="1"/>
  <c r="J70" i="1" s="1"/>
  <c r="K70" i="1" s="1"/>
  <c r="L70" i="1" s="1"/>
  <c r="M70" i="1" s="1"/>
  <c r="H71" i="1"/>
  <c r="I71" i="1"/>
  <c r="J71" i="1" a="1"/>
  <c r="J71" i="1" s="1"/>
  <c r="K71" i="1" s="1"/>
  <c r="L71" i="1" s="1"/>
  <c r="M71" i="1" s="1"/>
  <c r="H72" i="1"/>
  <c r="I72" i="1"/>
  <c r="J72" i="1" a="1"/>
  <c r="J72" i="1" s="1"/>
  <c r="K72" i="1" s="1"/>
  <c r="L72" i="1" s="1"/>
  <c r="M72" i="1" s="1"/>
  <c r="H73" i="1"/>
  <c r="I73" i="1"/>
  <c r="J73" i="1" a="1"/>
  <c r="J73" i="1" s="1"/>
  <c r="K73" i="1" s="1"/>
  <c r="L73" i="1" s="1"/>
  <c r="M73" i="1" s="1"/>
  <c r="H74" i="1"/>
  <c r="I74" i="1"/>
  <c r="J74" i="1" a="1"/>
  <c r="J74" i="1" s="1"/>
  <c r="K74" i="1" s="1"/>
  <c r="L74" i="1" s="1"/>
  <c r="M74" i="1" s="1"/>
  <c r="H75" i="1"/>
  <c r="I75" i="1"/>
  <c r="J75" i="1" a="1"/>
  <c r="J75" i="1" s="1"/>
  <c r="K75" i="1" s="1"/>
  <c r="L75" i="1" s="1"/>
  <c r="M75" i="1" s="1"/>
  <c r="H76" i="1"/>
  <c r="I76" i="1"/>
  <c r="J76" i="1" a="1"/>
  <c r="J76" i="1" s="1"/>
  <c r="K76" i="1" s="1"/>
  <c r="L76" i="1" s="1"/>
  <c r="M76" i="1" s="1"/>
  <c r="H77" i="1"/>
  <c r="I77" i="1"/>
  <c r="J77" i="1" a="1"/>
  <c r="J77" i="1" s="1"/>
  <c r="K77" i="1" s="1"/>
  <c r="L77" i="1" s="1"/>
  <c r="M77" i="1" s="1"/>
  <c r="H78" i="1"/>
  <c r="I78" i="1"/>
  <c r="J78" i="1" a="1"/>
  <c r="J78" i="1" s="1"/>
  <c r="K78" i="1" s="1"/>
  <c r="L78" i="1" s="1"/>
  <c r="M78" i="1" s="1"/>
  <c r="H79" i="1"/>
  <c r="I79" i="1"/>
  <c r="J79" i="1" a="1"/>
  <c r="J79" i="1" s="1"/>
  <c r="K79" i="1" s="1"/>
  <c r="L79" i="1" s="1"/>
  <c r="M79" i="1" s="1"/>
  <c r="H80" i="1"/>
  <c r="I80" i="1"/>
  <c r="J80" i="1" a="1"/>
  <c r="J80" i="1" s="1"/>
  <c r="K80" i="1" s="1"/>
  <c r="L80" i="1" s="1"/>
  <c r="M80" i="1" s="1"/>
  <c r="H81" i="1"/>
  <c r="I81" i="1"/>
  <c r="J81" i="1" a="1"/>
  <c r="J81" i="1" s="1"/>
  <c r="K81" i="1" s="1"/>
  <c r="L81" i="1" s="1"/>
  <c r="M81" i="1" s="1"/>
  <c r="H82" i="1"/>
  <c r="I82" i="1"/>
  <c r="J82" i="1" a="1"/>
  <c r="J82" i="1" s="1"/>
  <c r="K82" i="1" s="1"/>
  <c r="L82" i="1" s="1"/>
  <c r="M82" i="1" s="1"/>
  <c r="H83" i="1"/>
  <c r="I83" i="1"/>
  <c r="J83" i="1" a="1"/>
  <c r="J83" i="1" s="1"/>
  <c r="K83" i="1" s="1"/>
  <c r="L83" i="1" s="1"/>
  <c r="M83" i="1" s="1"/>
  <c r="H84" i="1"/>
  <c r="I84" i="1"/>
  <c r="J84" i="1" a="1"/>
  <c r="J84" i="1" s="1"/>
  <c r="K84" i="1" s="1"/>
  <c r="L84" i="1" s="1"/>
  <c r="M84" i="1" s="1"/>
  <c r="H85" i="1"/>
  <c r="I85" i="1"/>
  <c r="J85" i="1" a="1"/>
  <c r="J85" i="1" s="1"/>
  <c r="K85" i="1" s="1"/>
  <c r="L85" i="1" s="1"/>
  <c r="M85" i="1" s="1"/>
  <c r="H86" i="1"/>
  <c r="I86" i="1"/>
  <c r="J86" i="1" a="1"/>
  <c r="J86" i="1" s="1"/>
  <c r="K86" i="1" s="1"/>
  <c r="L86" i="1" s="1"/>
  <c r="M86" i="1" s="1"/>
  <c r="H87" i="1"/>
  <c r="I87" i="1"/>
  <c r="J87" i="1" a="1"/>
  <c r="J87" i="1" s="1"/>
  <c r="K87" i="1" s="1"/>
  <c r="L87" i="1" s="1"/>
  <c r="M87" i="1" s="1"/>
  <c r="H88" i="1"/>
  <c r="I88" i="1"/>
  <c r="J88" i="1" a="1"/>
  <c r="J88" i="1" s="1"/>
  <c r="K88" i="1" s="1"/>
  <c r="L88" i="1" s="1"/>
  <c r="M88" i="1" s="1"/>
  <c r="H89" i="1"/>
  <c r="I89" i="1"/>
  <c r="J89" i="1" a="1"/>
  <c r="J89" i="1" s="1"/>
  <c r="K89" i="1" s="1"/>
  <c r="L89" i="1" s="1"/>
  <c r="M89" i="1" s="1"/>
  <c r="H90" i="1"/>
  <c r="I90" i="1"/>
  <c r="J90" i="1" a="1"/>
  <c r="J90" i="1" s="1"/>
  <c r="K90" i="1" s="1"/>
  <c r="L90" i="1" s="1"/>
  <c r="M90" i="1" s="1"/>
  <c r="H91" i="1"/>
  <c r="I91" i="1"/>
  <c r="J91" i="1" a="1"/>
  <c r="J91" i="1" s="1"/>
  <c r="K91" i="1" s="1"/>
  <c r="L91" i="1" s="1"/>
  <c r="M91" i="1" s="1"/>
  <c r="H92" i="1"/>
  <c r="I92" i="1"/>
  <c r="J92" i="1" a="1"/>
  <c r="J92" i="1" s="1"/>
  <c r="K92" i="1" s="1"/>
  <c r="L92" i="1" s="1"/>
  <c r="M92" i="1" s="1"/>
  <c r="H93" i="1"/>
  <c r="I93" i="1"/>
  <c r="J93" i="1" a="1"/>
  <c r="J93" i="1" s="1"/>
  <c r="K93" i="1" s="1"/>
  <c r="L93" i="1" s="1"/>
  <c r="M93" i="1" s="1"/>
  <c r="H94" i="1"/>
  <c r="I94" i="1"/>
  <c r="J94" i="1" a="1"/>
  <c r="J94" i="1" s="1"/>
  <c r="K94" i="1" s="1"/>
  <c r="L94" i="1" s="1"/>
  <c r="M94" i="1" s="1"/>
  <c r="H95" i="1"/>
  <c r="I95" i="1"/>
  <c r="J95" i="1" a="1"/>
  <c r="J95" i="1" s="1"/>
  <c r="K95" i="1" s="1"/>
  <c r="L95" i="1" s="1"/>
  <c r="M95" i="1" s="1"/>
  <c r="H96" i="1"/>
  <c r="I96" i="1"/>
  <c r="J96" i="1" a="1"/>
  <c r="J96" i="1" s="1"/>
  <c r="K96" i="1" s="1"/>
  <c r="L96" i="1" s="1"/>
  <c r="M96" i="1" s="1"/>
  <c r="H97" i="1"/>
  <c r="I97" i="1"/>
  <c r="J97" i="1" a="1"/>
  <c r="J97" i="1" s="1"/>
  <c r="K97" i="1" s="1"/>
  <c r="L97" i="1" s="1"/>
  <c r="M97" i="1" s="1"/>
  <c r="H98" i="1"/>
  <c r="I98" i="1"/>
  <c r="J98" i="1" a="1"/>
  <c r="J98" i="1" s="1"/>
  <c r="K98" i="1" s="1"/>
  <c r="L98" i="1" s="1"/>
  <c r="M98" i="1" s="1"/>
  <c r="H99" i="1"/>
  <c r="I99" i="1"/>
  <c r="J99" i="1" a="1"/>
  <c r="J99" i="1" s="1"/>
  <c r="K99" i="1" s="1"/>
  <c r="L99" i="1" s="1"/>
  <c r="M99" i="1" s="1"/>
  <c r="H100" i="1"/>
  <c r="I100" i="1"/>
  <c r="J100" i="1" a="1"/>
  <c r="J100" i="1" s="1"/>
  <c r="K100" i="1" s="1"/>
  <c r="L100" i="1" s="1"/>
  <c r="M100" i="1" s="1"/>
  <c r="H101" i="1"/>
  <c r="I101" i="1"/>
  <c r="J101" i="1" a="1"/>
  <c r="J101" i="1" s="1"/>
  <c r="K101" i="1" s="1"/>
  <c r="L101" i="1" s="1"/>
  <c r="M101" i="1" s="1"/>
  <c r="H102" i="1"/>
  <c r="I102" i="1"/>
  <c r="J102" i="1" a="1"/>
  <c r="J102" i="1" s="1"/>
  <c r="K102" i="1" s="1"/>
  <c r="L102" i="1" s="1"/>
  <c r="M102" i="1" s="1"/>
  <c r="H103" i="1"/>
  <c r="I103" i="1"/>
  <c r="J103" i="1" a="1"/>
  <c r="J103" i="1" s="1"/>
  <c r="K103" i="1" s="1"/>
  <c r="L103" i="1" s="1"/>
  <c r="M103" i="1" s="1"/>
  <c r="H104" i="1"/>
  <c r="I104" i="1"/>
  <c r="J104" i="1" a="1"/>
  <c r="J104" i="1" s="1"/>
  <c r="K104" i="1" s="1"/>
  <c r="L104" i="1" s="1"/>
  <c r="M104" i="1" s="1"/>
  <c r="H105" i="1"/>
  <c r="I105" i="1"/>
  <c r="J105" i="1" a="1"/>
  <c r="J105" i="1" s="1"/>
  <c r="K105" i="1" s="1"/>
  <c r="L105" i="1" s="1"/>
  <c r="M105" i="1" s="1"/>
  <c r="H106" i="1"/>
  <c r="I106" i="1"/>
  <c r="J106" i="1" a="1"/>
  <c r="J106" i="1" s="1"/>
  <c r="K106" i="1" s="1"/>
  <c r="L106" i="1" s="1"/>
  <c r="M106" i="1" s="1"/>
  <c r="H107" i="1"/>
  <c r="I107" i="1"/>
  <c r="J107" i="1" a="1"/>
  <c r="J107" i="1" s="1"/>
  <c r="K107" i="1" s="1"/>
  <c r="L107" i="1" s="1"/>
  <c r="M107" i="1" s="1"/>
  <c r="H108" i="1"/>
  <c r="I108" i="1"/>
  <c r="J108" i="1" a="1"/>
  <c r="J108" i="1" s="1"/>
  <c r="K108" i="1" s="1"/>
  <c r="L108" i="1" s="1"/>
  <c r="M108" i="1" s="1"/>
  <c r="H109" i="1"/>
  <c r="I109" i="1"/>
  <c r="J109" i="1" a="1"/>
  <c r="J109" i="1" s="1"/>
  <c r="K109" i="1" s="1"/>
  <c r="L109" i="1" s="1"/>
  <c r="M109" i="1" s="1"/>
  <c r="H110" i="1"/>
  <c r="I110" i="1"/>
  <c r="J110" i="1" a="1"/>
  <c r="J110" i="1" s="1"/>
  <c r="K110" i="1" s="1"/>
  <c r="L110" i="1" s="1"/>
  <c r="M110" i="1" s="1"/>
  <c r="H111" i="1"/>
  <c r="I111" i="1"/>
  <c r="J111" i="1" a="1"/>
  <c r="J111" i="1" s="1"/>
  <c r="K111" i="1" s="1"/>
  <c r="L111" i="1" s="1"/>
  <c r="M111" i="1" s="1"/>
  <c r="H112" i="1"/>
  <c r="I112" i="1"/>
  <c r="J112" i="1" a="1"/>
  <c r="J112" i="1" s="1"/>
  <c r="K112" i="1" s="1"/>
  <c r="L112" i="1" s="1"/>
  <c r="M112" i="1" s="1"/>
  <c r="H113" i="1"/>
  <c r="I113" i="1"/>
  <c r="J113" i="1" a="1"/>
  <c r="J113" i="1" s="1"/>
  <c r="K113" i="1" s="1"/>
  <c r="L113" i="1" s="1"/>
  <c r="M113" i="1" s="1"/>
  <c r="H114" i="1"/>
  <c r="I114" i="1"/>
  <c r="J114" i="1" a="1"/>
  <c r="J114" i="1" s="1"/>
  <c r="K114" i="1" s="1"/>
  <c r="L114" i="1" s="1"/>
  <c r="M114" i="1" s="1"/>
  <c r="H115" i="1"/>
  <c r="I115" i="1"/>
  <c r="J115" i="1" a="1"/>
  <c r="J115" i="1" s="1"/>
  <c r="K115" i="1" s="1"/>
  <c r="L115" i="1" s="1"/>
  <c r="M115" i="1" s="1"/>
  <c r="H116" i="1"/>
  <c r="I116" i="1"/>
  <c r="J116" i="1" a="1"/>
  <c r="J116" i="1" s="1"/>
  <c r="K116" i="1" s="1"/>
  <c r="L116" i="1" s="1"/>
  <c r="M116" i="1" s="1"/>
  <c r="H117" i="1"/>
  <c r="I117" i="1"/>
  <c r="J117" i="1" a="1"/>
  <c r="J117" i="1" s="1"/>
  <c r="K117" i="1" s="1"/>
  <c r="L117" i="1" s="1"/>
  <c r="M117" i="1" s="1"/>
  <c r="H118" i="1"/>
  <c r="I118" i="1"/>
  <c r="J118" i="1" a="1"/>
  <c r="J118" i="1" s="1"/>
  <c r="K118" i="1" s="1"/>
  <c r="L118" i="1" s="1"/>
  <c r="M118" i="1" s="1"/>
  <c r="H119" i="1"/>
  <c r="I119" i="1"/>
  <c r="J119" i="1" a="1"/>
  <c r="J119" i="1" s="1"/>
  <c r="K119" i="1" s="1"/>
  <c r="L119" i="1" s="1"/>
  <c r="M119" i="1" s="1"/>
  <c r="H120" i="1"/>
  <c r="I120" i="1"/>
  <c r="J120" i="1" a="1"/>
  <c r="J120" i="1" s="1"/>
  <c r="K120" i="1" s="1"/>
  <c r="L120" i="1" s="1"/>
  <c r="M120" i="1" s="1"/>
  <c r="H121" i="1"/>
  <c r="I121" i="1"/>
  <c r="J121" i="1" a="1"/>
  <c r="J121" i="1" s="1"/>
  <c r="K121" i="1" s="1"/>
  <c r="L121" i="1" s="1"/>
  <c r="M121" i="1" s="1"/>
  <c r="H122" i="1"/>
  <c r="I122" i="1"/>
  <c r="J122" i="1" a="1"/>
  <c r="J122" i="1" s="1"/>
  <c r="K122" i="1" s="1"/>
  <c r="L122" i="1" s="1"/>
  <c r="M122" i="1" s="1"/>
  <c r="H123" i="1"/>
  <c r="I123" i="1"/>
  <c r="J123" i="1" a="1"/>
  <c r="J123" i="1" s="1"/>
  <c r="K123" i="1" s="1"/>
  <c r="L123" i="1" s="1"/>
  <c r="M123" i="1" s="1"/>
  <c r="H124" i="1"/>
  <c r="I124" i="1"/>
  <c r="J124" i="1" a="1"/>
  <c r="J124" i="1" s="1"/>
  <c r="K124" i="1" s="1"/>
  <c r="L124" i="1" s="1"/>
  <c r="M124" i="1" s="1"/>
  <c r="H125" i="1"/>
  <c r="I125" i="1"/>
  <c r="J125" i="1" a="1"/>
  <c r="J125" i="1" s="1"/>
  <c r="K125" i="1" s="1"/>
  <c r="L125" i="1" s="1"/>
  <c r="M125" i="1" s="1"/>
  <c r="H126" i="1"/>
  <c r="I126" i="1"/>
  <c r="J126" i="1" a="1"/>
  <c r="J126" i="1"/>
  <c r="K126" i="1" s="1"/>
  <c r="L126" i="1" s="1"/>
  <c r="M126" i="1" s="1"/>
  <c r="H127" i="1"/>
  <c r="I127" i="1"/>
  <c r="J127" i="1" a="1"/>
  <c r="J127" i="1" s="1"/>
  <c r="K127" i="1" s="1"/>
  <c r="L127" i="1" s="1"/>
  <c r="M127" i="1" s="1"/>
  <c r="H128" i="1"/>
  <c r="I128" i="1"/>
  <c r="J128" i="1" a="1"/>
  <c r="J128" i="1" s="1"/>
  <c r="K128" i="1" s="1"/>
  <c r="L128" i="1" s="1"/>
  <c r="M128" i="1" s="1"/>
  <c r="H129" i="1"/>
  <c r="I129" i="1"/>
  <c r="J129" i="1" a="1"/>
  <c r="J129" i="1" s="1"/>
  <c r="K129" i="1" s="1"/>
  <c r="L129" i="1" s="1"/>
  <c r="M129" i="1" s="1"/>
  <c r="H130" i="1"/>
  <c r="I130" i="1"/>
  <c r="J130" i="1" a="1"/>
  <c r="J130" i="1" s="1"/>
  <c r="K130" i="1" s="1"/>
  <c r="L130" i="1" s="1"/>
  <c r="M130" i="1" s="1"/>
  <c r="H131" i="1"/>
  <c r="I131" i="1"/>
  <c r="J131" i="1" a="1"/>
  <c r="J131" i="1" s="1"/>
  <c r="K131" i="1" s="1"/>
  <c r="L131" i="1" s="1"/>
  <c r="M131" i="1" s="1"/>
  <c r="H132" i="1"/>
  <c r="I132" i="1"/>
  <c r="J132" i="1" a="1"/>
  <c r="J132" i="1" s="1"/>
  <c r="K132" i="1" s="1"/>
  <c r="L132" i="1" s="1"/>
  <c r="M132" i="1" s="1"/>
  <c r="H133" i="1"/>
  <c r="I133" i="1"/>
  <c r="J133" i="1" a="1"/>
  <c r="J133" i="1" s="1"/>
  <c r="K133" i="1" s="1"/>
  <c r="L133" i="1" s="1"/>
  <c r="M133" i="1" s="1"/>
  <c r="H134" i="1"/>
  <c r="I134" i="1"/>
  <c r="J134" i="1" a="1"/>
  <c r="J134" i="1" s="1"/>
  <c r="K134" i="1" s="1"/>
  <c r="L134" i="1" s="1"/>
  <c r="M134" i="1" s="1"/>
  <c r="H135" i="1"/>
  <c r="I135" i="1"/>
  <c r="J135" i="1" a="1"/>
  <c r="J135" i="1" s="1"/>
  <c r="K135" i="1" s="1"/>
  <c r="L135" i="1" s="1"/>
  <c r="M135" i="1" s="1"/>
  <c r="H136" i="1"/>
  <c r="I136" i="1"/>
  <c r="J136" i="1" a="1"/>
  <c r="J136" i="1" s="1"/>
  <c r="K136" i="1" s="1"/>
  <c r="L136" i="1" s="1"/>
  <c r="M136" i="1" s="1"/>
  <c r="H137" i="1"/>
  <c r="I137" i="1"/>
  <c r="J137" i="1" a="1"/>
  <c r="J137" i="1" s="1"/>
  <c r="K137" i="1" s="1"/>
  <c r="L137" i="1" s="1"/>
  <c r="M137" i="1" s="1"/>
  <c r="H138" i="1"/>
  <c r="I138" i="1"/>
  <c r="J138" i="1" a="1"/>
  <c r="J138" i="1" s="1"/>
  <c r="K138" i="1" s="1"/>
  <c r="L138" i="1" s="1"/>
  <c r="M138" i="1" s="1"/>
  <c r="H139" i="1"/>
  <c r="I139" i="1"/>
  <c r="J139" i="1" a="1"/>
  <c r="J139" i="1" s="1"/>
  <c r="K139" i="1" s="1"/>
  <c r="L139" i="1" s="1"/>
  <c r="M139" i="1" s="1"/>
  <c r="H140" i="1"/>
  <c r="I140" i="1"/>
  <c r="J140" i="1" a="1"/>
  <c r="J140" i="1" s="1"/>
  <c r="K140" i="1" s="1"/>
  <c r="L140" i="1" s="1"/>
  <c r="M140" i="1" s="1"/>
  <c r="H141" i="1"/>
  <c r="I141" i="1"/>
  <c r="J141" i="1" a="1"/>
  <c r="J141" i="1" s="1"/>
  <c r="K141" i="1" s="1"/>
  <c r="L141" i="1" s="1"/>
  <c r="M141" i="1" s="1"/>
  <c r="H142" i="1"/>
  <c r="I142" i="1"/>
  <c r="J142" i="1" a="1"/>
  <c r="J142" i="1" s="1"/>
  <c r="K142" i="1" s="1"/>
  <c r="L142" i="1" s="1"/>
  <c r="M142" i="1" s="1"/>
  <c r="H143" i="1"/>
  <c r="I143" i="1"/>
  <c r="J143" i="1" a="1"/>
  <c r="J143" i="1" s="1"/>
  <c r="K143" i="1" s="1"/>
  <c r="L143" i="1" s="1"/>
  <c r="M143" i="1" s="1"/>
  <c r="H144" i="1"/>
  <c r="I144" i="1"/>
  <c r="J144" i="1" a="1"/>
  <c r="J144" i="1" s="1"/>
  <c r="K144" i="1" s="1"/>
  <c r="L144" i="1" s="1"/>
  <c r="M144" i="1" s="1"/>
  <c r="H145" i="1"/>
  <c r="I145" i="1"/>
  <c r="J145" i="1" a="1"/>
  <c r="J145" i="1" s="1"/>
  <c r="K145" i="1" s="1"/>
  <c r="L145" i="1" s="1"/>
  <c r="M145" i="1" s="1"/>
  <c r="H146" i="1"/>
  <c r="I146" i="1"/>
  <c r="J146" i="1" a="1"/>
  <c r="J146" i="1" s="1"/>
  <c r="K146" i="1" s="1"/>
  <c r="L146" i="1" s="1"/>
  <c r="M146" i="1" s="1"/>
  <c r="H147" i="1"/>
  <c r="I147" i="1"/>
  <c r="J147" i="1" a="1"/>
  <c r="J147" i="1" s="1"/>
  <c r="K147" i="1" s="1"/>
  <c r="L147" i="1" s="1"/>
  <c r="M147" i="1" s="1"/>
  <c r="H148" i="1"/>
  <c r="I148" i="1"/>
  <c r="J148" i="1" a="1"/>
  <c r="J148" i="1" s="1"/>
  <c r="K148" i="1" s="1"/>
  <c r="L148" i="1" s="1"/>
  <c r="M148" i="1" s="1"/>
  <c r="H149" i="1"/>
  <c r="I149" i="1"/>
  <c r="J149" i="1" a="1"/>
  <c r="J149" i="1" s="1"/>
  <c r="K149" i="1" s="1"/>
  <c r="L149" i="1" s="1"/>
  <c r="M149" i="1" s="1"/>
  <c r="H150" i="1"/>
  <c r="I150" i="1"/>
  <c r="J150" i="1" a="1"/>
  <c r="J150" i="1" s="1"/>
  <c r="K150" i="1" s="1"/>
  <c r="L150" i="1" s="1"/>
  <c r="M150" i="1" s="1"/>
  <c r="H151" i="1"/>
  <c r="I151" i="1"/>
  <c r="J151" i="1" a="1"/>
  <c r="J151" i="1" s="1"/>
  <c r="K151" i="1" s="1"/>
  <c r="L151" i="1" s="1"/>
  <c r="M151" i="1" s="1"/>
  <c r="H152" i="1"/>
  <c r="I152" i="1"/>
  <c r="J152" i="1" a="1"/>
  <c r="J152" i="1" s="1"/>
  <c r="K152" i="1" s="1"/>
  <c r="L152" i="1" s="1"/>
  <c r="M152" i="1" s="1"/>
  <c r="H153" i="1"/>
  <c r="I153" i="1"/>
  <c r="J153" i="1" a="1"/>
  <c r="J153" i="1" s="1"/>
  <c r="K153" i="1" s="1"/>
  <c r="L153" i="1" s="1"/>
  <c r="M153" i="1" s="1"/>
  <c r="H154" i="1"/>
  <c r="I154" i="1"/>
  <c r="J154" i="1" a="1"/>
  <c r="J154" i="1" s="1"/>
  <c r="K154" i="1" s="1"/>
  <c r="L154" i="1" s="1"/>
  <c r="M154" i="1" s="1"/>
  <c r="H155" i="1"/>
  <c r="I155" i="1"/>
  <c r="J155" i="1" a="1"/>
  <c r="J155" i="1" s="1"/>
  <c r="K155" i="1" s="1"/>
  <c r="L155" i="1" s="1"/>
  <c r="M155" i="1" s="1"/>
  <c r="H156" i="1"/>
  <c r="I156" i="1"/>
  <c r="J156" i="1" a="1"/>
  <c r="J156" i="1" s="1"/>
  <c r="K156" i="1" s="1"/>
  <c r="L156" i="1" s="1"/>
  <c r="M156" i="1" s="1"/>
  <c r="H157" i="1"/>
  <c r="I157" i="1"/>
  <c r="J157" i="1" a="1"/>
  <c r="J157" i="1" s="1"/>
  <c r="K157" i="1" s="1"/>
  <c r="L157" i="1" s="1"/>
  <c r="M157" i="1" s="1"/>
  <c r="H158" i="1"/>
  <c r="I158" i="1"/>
  <c r="J158" i="1" a="1"/>
  <c r="J158" i="1" s="1"/>
  <c r="K158" i="1" s="1"/>
  <c r="L158" i="1" s="1"/>
  <c r="M158" i="1" s="1"/>
  <c r="H159" i="1"/>
  <c r="I159" i="1"/>
  <c r="J159" i="1" a="1"/>
  <c r="J159" i="1" s="1"/>
  <c r="K159" i="1" s="1"/>
  <c r="L159" i="1" s="1"/>
  <c r="M159" i="1" s="1"/>
  <c r="H160" i="1"/>
  <c r="I160" i="1"/>
  <c r="J160" i="1" a="1"/>
  <c r="J160" i="1" s="1"/>
  <c r="K160" i="1" s="1"/>
  <c r="L160" i="1" s="1"/>
  <c r="M160" i="1" s="1"/>
  <c r="H161" i="1"/>
  <c r="I161" i="1"/>
  <c r="J161" i="1" a="1"/>
  <c r="J161" i="1" s="1"/>
  <c r="K161" i="1" s="1"/>
  <c r="L161" i="1" s="1"/>
  <c r="M161" i="1" s="1"/>
  <c r="H162" i="1"/>
  <c r="I162" i="1"/>
  <c r="J162" i="1" a="1"/>
  <c r="J162" i="1" s="1"/>
  <c r="K162" i="1" s="1"/>
  <c r="L162" i="1" s="1"/>
  <c r="M162" i="1" s="1"/>
  <c r="H163" i="1"/>
  <c r="I163" i="1"/>
  <c r="J163" i="1" a="1"/>
  <c r="J163" i="1" s="1"/>
  <c r="K163" i="1" s="1"/>
  <c r="L163" i="1" s="1"/>
  <c r="M163" i="1" s="1"/>
  <c r="H164" i="1"/>
  <c r="I164" i="1"/>
  <c r="J164" i="1" a="1"/>
  <c r="J164" i="1" s="1"/>
  <c r="K164" i="1" s="1"/>
  <c r="L164" i="1" s="1"/>
  <c r="M164" i="1" s="1"/>
  <c r="H165" i="1"/>
  <c r="I165" i="1"/>
  <c r="J165" i="1" a="1"/>
  <c r="J165" i="1" s="1"/>
  <c r="K165" i="1" s="1"/>
  <c r="L165" i="1" s="1"/>
  <c r="M165" i="1" s="1"/>
  <c r="H166" i="1"/>
  <c r="I166" i="1"/>
  <c r="J166" i="1" a="1"/>
  <c r="J166" i="1" s="1"/>
  <c r="K166" i="1" s="1"/>
  <c r="L166" i="1" s="1"/>
  <c r="M166" i="1" s="1"/>
  <c r="H167" i="1"/>
  <c r="I167" i="1"/>
  <c r="J167" i="1" a="1"/>
  <c r="J167" i="1" s="1"/>
  <c r="K167" i="1" s="1"/>
  <c r="L167" i="1" s="1"/>
  <c r="M167" i="1" s="1"/>
  <c r="H168" i="1"/>
  <c r="I168" i="1"/>
  <c r="J168" i="1" a="1"/>
  <c r="J168" i="1" s="1"/>
  <c r="K168" i="1" s="1"/>
  <c r="L168" i="1" s="1"/>
  <c r="M168" i="1" s="1"/>
  <c r="H169" i="1"/>
  <c r="I169" i="1"/>
  <c r="J169" i="1" a="1"/>
  <c r="J169" i="1" s="1"/>
  <c r="K169" i="1" s="1"/>
  <c r="L169" i="1" s="1"/>
  <c r="M169" i="1" s="1"/>
  <c r="H170" i="1"/>
  <c r="I170" i="1"/>
  <c r="J170" i="1" a="1"/>
  <c r="J170" i="1" s="1"/>
  <c r="K170" i="1" s="1"/>
  <c r="L170" i="1" s="1"/>
  <c r="M170" i="1" s="1"/>
  <c r="H171" i="1"/>
  <c r="I171" i="1"/>
  <c r="J171" i="1" a="1"/>
  <c r="J171" i="1" s="1"/>
  <c r="K171" i="1" s="1"/>
  <c r="L171" i="1" s="1"/>
  <c r="M171" i="1" s="1"/>
  <c r="H172" i="1"/>
  <c r="I172" i="1"/>
  <c r="J172" i="1" a="1"/>
  <c r="J172" i="1" s="1"/>
  <c r="K172" i="1" s="1"/>
  <c r="L172" i="1" s="1"/>
  <c r="M172" i="1" s="1"/>
  <c r="H173" i="1"/>
  <c r="I173" i="1"/>
  <c r="J173" i="1" a="1"/>
  <c r="J173" i="1" s="1"/>
  <c r="K173" i="1" s="1"/>
  <c r="L173" i="1" s="1"/>
  <c r="M173" i="1" s="1"/>
  <c r="H174" i="1"/>
  <c r="I174" i="1"/>
  <c r="J174" i="1" a="1"/>
  <c r="J174" i="1" s="1"/>
  <c r="K174" i="1" s="1"/>
  <c r="L174" i="1" s="1"/>
  <c r="M174" i="1" s="1"/>
  <c r="H175" i="1"/>
  <c r="I175" i="1"/>
  <c r="J175" i="1" a="1"/>
  <c r="J175" i="1" s="1"/>
  <c r="K175" i="1" s="1"/>
  <c r="L175" i="1" s="1"/>
  <c r="M175" i="1" s="1"/>
  <c r="H176" i="1"/>
  <c r="I176" i="1"/>
  <c r="J176" i="1" a="1"/>
  <c r="J176" i="1" s="1"/>
  <c r="K176" i="1" s="1"/>
  <c r="L176" i="1" s="1"/>
  <c r="M176" i="1" s="1"/>
  <c r="H177" i="1"/>
  <c r="I177" i="1"/>
  <c r="J177" i="1" a="1"/>
  <c r="J177" i="1" s="1"/>
  <c r="K177" i="1" s="1"/>
  <c r="L177" i="1" s="1"/>
  <c r="M177" i="1" s="1"/>
  <c r="H178" i="1"/>
  <c r="I178" i="1"/>
  <c r="J178" i="1" a="1"/>
  <c r="J178" i="1" s="1"/>
  <c r="K178" i="1" s="1"/>
  <c r="L178" i="1" s="1"/>
  <c r="M178" i="1" s="1"/>
  <c r="H179" i="1"/>
  <c r="I179" i="1"/>
  <c r="J179" i="1" a="1"/>
  <c r="J179" i="1" s="1"/>
  <c r="K179" i="1" s="1"/>
  <c r="L179" i="1" s="1"/>
  <c r="M179" i="1" s="1"/>
  <c r="H180" i="1"/>
  <c r="I180" i="1"/>
  <c r="J180" i="1" a="1"/>
  <c r="J180" i="1" s="1"/>
  <c r="K180" i="1" s="1"/>
  <c r="L180" i="1" s="1"/>
  <c r="M180" i="1" s="1"/>
  <c r="H181" i="1"/>
  <c r="I181" i="1"/>
  <c r="J181" i="1" a="1"/>
  <c r="J181" i="1" s="1"/>
  <c r="K181" i="1" s="1"/>
  <c r="L181" i="1" s="1"/>
  <c r="M181" i="1" s="1"/>
  <c r="H182" i="1"/>
  <c r="I182" i="1"/>
  <c r="J182" i="1" a="1"/>
  <c r="J182" i="1" s="1"/>
  <c r="K182" i="1" s="1"/>
  <c r="L182" i="1" s="1"/>
  <c r="M182" i="1" s="1"/>
  <c r="H183" i="1"/>
  <c r="I183" i="1"/>
  <c r="J183" i="1" a="1"/>
  <c r="J183" i="1" s="1"/>
  <c r="K183" i="1" s="1"/>
  <c r="L183" i="1" s="1"/>
  <c r="M183" i="1" s="1"/>
  <c r="H184" i="1"/>
  <c r="I184" i="1"/>
  <c r="J184" i="1" a="1"/>
  <c r="J184" i="1" s="1"/>
  <c r="K184" i="1" s="1"/>
  <c r="L184" i="1" s="1"/>
  <c r="M184" i="1" s="1"/>
  <c r="H185" i="1"/>
  <c r="I185" i="1"/>
  <c r="J185" i="1" a="1"/>
  <c r="J185" i="1" s="1"/>
  <c r="K185" i="1" s="1"/>
  <c r="L185" i="1" s="1"/>
  <c r="M185" i="1" s="1"/>
  <c r="H186" i="1"/>
  <c r="I186" i="1"/>
  <c r="J186" i="1" a="1"/>
  <c r="J186" i="1" s="1"/>
  <c r="K186" i="1" s="1"/>
  <c r="L186" i="1" s="1"/>
  <c r="M186" i="1" s="1"/>
  <c r="H187" i="1"/>
  <c r="I187" i="1"/>
  <c r="J187" i="1" a="1"/>
  <c r="J187" i="1" s="1"/>
  <c r="K187" i="1" s="1"/>
  <c r="L187" i="1" s="1"/>
  <c r="M187" i="1" s="1"/>
  <c r="H188" i="1"/>
  <c r="I188" i="1"/>
  <c r="J188" i="1" a="1"/>
  <c r="J188" i="1" s="1"/>
  <c r="K188" i="1" s="1"/>
  <c r="L188" i="1" s="1"/>
  <c r="M188" i="1" s="1"/>
  <c r="H189" i="1"/>
  <c r="I189" i="1"/>
  <c r="J189" i="1" a="1"/>
  <c r="J189" i="1" s="1"/>
  <c r="K189" i="1" s="1"/>
  <c r="L189" i="1" s="1"/>
  <c r="M189" i="1" s="1"/>
  <c r="H190" i="1"/>
  <c r="I190" i="1"/>
  <c r="J190" i="1" a="1"/>
  <c r="J190" i="1" s="1"/>
  <c r="K190" i="1" s="1"/>
  <c r="L190" i="1" s="1"/>
  <c r="M190" i="1" s="1"/>
  <c r="H191" i="1"/>
  <c r="I191" i="1"/>
  <c r="J191" i="1" a="1"/>
  <c r="J191" i="1" s="1"/>
  <c r="K191" i="1" s="1"/>
  <c r="L191" i="1" s="1"/>
  <c r="M191" i="1" s="1"/>
  <c r="H192" i="1"/>
  <c r="I192" i="1"/>
  <c r="J192" i="1" a="1"/>
  <c r="J192" i="1" s="1"/>
  <c r="K192" i="1" s="1"/>
  <c r="L192" i="1" s="1"/>
  <c r="M192" i="1" s="1"/>
  <c r="H193" i="1"/>
  <c r="I193" i="1"/>
  <c r="J193" i="1" a="1"/>
  <c r="J193" i="1" s="1"/>
  <c r="K193" i="1" s="1"/>
  <c r="L193" i="1" s="1"/>
  <c r="M193" i="1" s="1"/>
  <c r="H194" i="1"/>
  <c r="I194" i="1"/>
  <c r="J194" i="1" a="1"/>
  <c r="J194" i="1" s="1"/>
  <c r="K194" i="1" s="1"/>
  <c r="L194" i="1" s="1"/>
  <c r="M194" i="1" s="1"/>
  <c r="H195" i="1"/>
  <c r="I195" i="1"/>
  <c r="J195" i="1" a="1"/>
  <c r="J195" i="1" s="1"/>
  <c r="K195" i="1" s="1"/>
  <c r="L195" i="1" s="1"/>
  <c r="M195" i="1" s="1"/>
  <c r="H196" i="1"/>
  <c r="I196" i="1"/>
  <c r="J196" i="1" a="1"/>
  <c r="J196" i="1" s="1"/>
  <c r="K196" i="1" s="1"/>
  <c r="L196" i="1" s="1"/>
  <c r="M196" i="1" s="1"/>
  <c r="H197" i="1"/>
  <c r="I197" i="1"/>
  <c r="J197" i="1" a="1"/>
  <c r="J197" i="1" s="1"/>
  <c r="K197" i="1" s="1"/>
  <c r="L197" i="1" s="1"/>
  <c r="M197" i="1" s="1"/>
  <c r="H198" i="1"/>
  <c r="I198" i="1"/>
  <c r="J198" i="1" a="1"/>
  <c r="J198" i="1" s="1"/>
  <c r="K198" i="1" s="1"/>
  <c r="L198" i="1" s="1"/>
  <c r="M198" i="1" s="1"/>
  <c r="H199" i="1"/>
  <c r="I199" i="1"/>
  <c r="J199" i="1" a="1"/>
  <c r="J199" i="1" s="1"/>
  <c r="K199" i="1" s="1"/>
  <c r="L199" i="1" s="1"/>
  <c r="M199" i="1" s="1"/>
  <c r="H200" i="1"/>
  <c r="I200" i="1"/>
  <c r="J200" i="1" a="1"/>
  <c r="J200" i="1" s="1"/>
  <c r="K200" i="1" s="1"/>
  <c r="L200" i="1" s="1"/>
  <c r="M200" i="1" s="1"/>
  <c r="H201" i="1"/>
  <c r="I201" i="1"/>
  <c r="J201" i="1" a="1"/>
  <c r="J201" i="1" s="1"/>
  <c r="K201" i="1" s="1"/>
  <c r="L201" i="1" s="1"/>
  <c r="M201" i="1" s="1"/>
  <c r="H202" i="1"/>
  <c r="I202" i="1"/>
  <c r="J202" i="1" a="1"/>
  <c r="J202" i="1" s="1"/>
  <c r="K202" i="1" s="1"/>
  <c r="L202" i="1" s="1"/>
  <c r="M202" i="1" s="1"/>
  <c r="H203" i="1"/>
  <c r="I203" i="1"/>
  <c r="J203" i="1" a="1"/>
  <c r="J203" i="1" s="1"/>
  <c r="K203" i="1" s="1"/>
  <c r="L203" i="1" s="1"/>
  <c r="M203" i="1" s="1"/>
  <c r="H204" i="1"/>
  <c r="I204" i="1"/>
  <c r="J204" i="1" a="1"/>
  <c r="J204" i="1" s="1"/>
  <c r="K204" i="1" s="1"/>
  <c r="L204" i="1" s="1"/>
  <c r="M204" i="1" s="1"/>
  <c r="H205" i="1"/>
  <c r="I205" i="1"/>
  <c r="J205" i="1" a="1"/>
  <c r="J205" i="1" s="1"/>
  <c r="K205" i="1" s="1"/>
  <c r="L205" i="1" s="1"/>
  <c r="M205" i="1" s="1"/>
  <c r="H206" i="1"/>
  <c r="I206" i="1"/>
  <c r="J206" i="1" a="1"/>
  <c r="J206" i="1" s="1"/>
  <c r="K206" i="1" s="1"/>
  <c r="L206" i="1" s="1"/>
  <c r="M206" i="1" s="1"/>
  <c r="H207" i="1"/>
  <c r="I207" i="1"/>
  <c r="J207" i="1" a="1"/>
  <c r="J207" i="1" s="1"/>
  <c r="K207" i="1" s="1"/>
  <c r="L207" i="1" s="1"/>
  <c r="M207" i="1" s="1"/>
  <c r="H208" i="1"/>
  <c r="I208" i="1"/>
  <c r="J208" i="1" a="1"/>
  <c r="J208" i="1" s="1"/>
  <c r="K208" i="1" s="1"/>
  <c r="L208" i="1" s="1"/>
  <c r="M208" i="1" s="1"/>
  <c r="H209" i="1"/>
  <c r="I209" i="1"/>
  <c r="J209" i="1" a="1"/>
  <c r="J209" i="1" s="1"/>
  <c r="K209" i="1" s="1"/>
  <c r="L209" i="1" s="1"/>
  <c r="M209" i="1" s="1"/>
  <c r="H210" i="1"/>
  <c r="I210" i="1"/>
  <c r="J210" i="1" a="1"/>
  <c r="J210" i="1" s="1"/>
  <c r="K210" i="1" s="1"/>
  <c r="L210" i="1" s="1"/>
  <c r="M210" i="1" s="1"/>
  <c r="H211" i="1"/>
  <c r="I211" i="1"/>
  <c r="J211" i="1" a="1"/>
  <c r="J211" i="1" s="1"/>
  <c r="K211" i="1" s="1"/>
  <c r="L211" i="1" s="1"/>
  <c r="M211" i="1" s="1"/>
  <c r="H212" i="1"/>
  <c r="I212" i="1"/>
  <c r="J212" i="1" a="1"/>
  <c r="J212" i="1" s="1"/>
  <c r="K212" i="1" s="1"/>
  <c r="L212" i="1" s="1"/>
  <c r="M212" i="1" s="1"/>
  <c r="H213" i="1"/>
  <c r="I213" i="1"/>
  <c r="J213" i="1" a="1"/>
  <c r="J213" i="1" s="1"/>
  <c r="K213" i="1" s="1"/>
  <c r="L213" i="1" s="1"/>
  <c r="M213" i="1" s="1"/>
  <c r="H214" i="1"/>
  <c r="I214" i="1"/>
  <c r="J214" i="1" a="1"/>
  <c r="J214" i="1" s="1"/>
  <c r="K214" i="1" s="1"/>
  <c r="L214" i="1" s="1"/>
  <c r="M214" i="1" s="1"/>
  <c r="H215" i="1"/>
  <c r="I215" i="1"/>
  <c r="J215" i="1" a="1"/>
  <c r="J215" i="1" s="1"/>
  <c r="K215" i="1" s="1"/>
  <c r="L215" i="1" s="1"/>
  <c r="M215" i="1" s="1"/>
  <c r="H216" i="1"/>
  <c r="I216" i="1"/>
  <c r="J216" i="1" a="1"/>
  <c r="J216" i="1" s="1"/>
  <c r="K216" i="1" s="1"/>
  <c r="L216" i="1" s="1"/>
  <c r="M216" i="1" s="1"/>
  <c r="H217" i="1"/>
  <c r="I217" i="1"/>
  <c r="J217" i="1" a="1"/>
  <c r="J217" i="1" s="1"/>
  <c r="K217" i="1" s="1"/>
  <c r="L217" i="1" s="1"/>
  <c r="M217" i="1" s="1"/>
  <c r="H218" i="1"/>
  <c r="I218" i="1"/>
  <c r="J218" i="1" a="1"/>
  <c r="J218" i="1" s="1"/>
  <c r="K218" i="1" s="1"/>
  <c r="L218" i="1" s="1"/>
  <c r="M218" i="1" s="1"/>
  <c r="H219" i="1"/>
  <c r="I219" i="1"/>
  <c r="J219" i="1" a="1"/>
  <c r="J219" i="1" s="1"/>
  <c r="K219" i="1" s="1"/>
  <c r="L219" i="1" s="1"/>
  <c r="M219" i="1" s="1"/>
  <c r="H220" i="1"/>
  <c r="I220" i="1"/>
  <c r="J220" i="1" a="1"/>
  <c r="J220" i="1" s="1"/>
  <c r="K220" i="1" s="1"/>
  <c r="L220" i="1" s="1"/>
  <c r="M220" i="1" s="1"/>
  <c r="H221" i="1"/>
  <c r="I221" i="1"/>
  <c r="J221" i="1" a="1"/>
  <c r="J221" i="1" s="1"/>
  <c r="K221" i="1" s="1"/>
  <c r="L221" i="1" s="1"/>
  <c r="M221" i="1" s="1"/>
  <c r="H222" i="1"/>
  <c r="I222" i="1"/>
  <c r="J222" i="1" a="1"/>
  <c r="J222" i="1" s="1"/>
  <c r="K222" i="1" s="1"/>
  <c r="L222" i="1" s="1"/>
  <c r="M222" i="1" s="1"/>
  <c r="H223" i="1"/>
  <c r="I223" i="1"/>
  <c r="J223" i="1" a="1"/>
  <c r="J223" i="1" s="1"/>
  <c r="K223" i="1" s="1"/>
  <c r="L223" i="1" s="1"/>
  <c r="M223" i="1" s="1"/>
  <c r="H224" i="1"/>
  <c r="I224" i="1"/>
  <c r="J224" i="1" a="1"/>
  <c r="J224" i="1" s="1"/>
  <c r="K224" i="1" s="1"/>
  <c r="L224" i="1" s="1"/>
  <c r="M224" i="1" s="1"/>
  <c r="H225" i="1"/>
  <c r="I225" i="1"/>
  <c r="J225" i="1" a="1"/>
  <c r="J225" i="1" s="1"/>
  <c r="K225" i="1" s="1"/>
  <c r="L225" i="1" s="1"/>
  <c r="M225" i="1" s="1"/>
  <c r="H226" i="1"/>
  <c r="I226" i="1"/>
  <c r="J226" i="1" a="1"/>
  <c r="J226" i="1" s="1"/>
  <c r="K226" i="1" s="1"/>
  <c r="L226" i="1" s="1"/>
  <c r="M226" i="1" s="1"/>
  <c r="H227" i="1"/>
  <c r="I227" i="1"/>
  <c r="J227" i="1" a="1"/>
  <c r="J227" i="1" s="1"/>
  <c r="K227" i="1" s="1"/>
  <c r="L227" i="1" s="1"/>
  <c r="M227" i="1" s="1"/>
  <c r="H228" i="1"/>
  <c r="I228" i="1"/>
  <c r="J228" i="1" a="1"/>
  <c r="J228" i="1" s="1"/>
  <c r="K228" i="1" s="1"/>
  <c r="L228" i="1" s="1"/>
  <c r="M228" i="1" s="1"/>
  <c r="H229" i="1"/>
  <c r="I229" i="1"/>
  <c r="J229" i="1" a="1"/>
  <c r="J229" i="1" s="1"/>
  <c r="K229" i="1" s="1"/>
  <c r="L229" i="1" s="1"/>
  <c r="M229" i="1" s="1"/>
  <c r="H230" i="1"/>
  <c r="I230" i="1"/>
  <c r="J230" i="1" a="1"/>
  <c r="J230" i="1" s="1"/>
  <c r="K230" i="1" s="1"/>
  <c r="L230" i="1" s="1"/>
  <c r="M230" i="1" s="1"/>
  <c r="H231" i="1"/>
  <c r="I231" i="1"/>
  <c r="J231" i="1" a="1"/>
  <c r="J231" i="1" s="1"/>
  <c r="K231" i="1" s="1"/>
  <c r="L231" i="1" s="1"/>
  <c r="M231" i="1" s="1"/>
  <c r="H232" i="1"/>
  <c r="I232" i="1"/>
  <c r="J232" i="1" a="1"/>
  <c r="J232" i="1" s="1"/>
  <c r="K232" i="1" s="1"/>
  <c r="L232" i="1" s="1"/>
  <c r="M232" i="1" s="1"/>
  <c r="H233" i="1"/>
  <c r="I233" i="1"/>
  <c r="J233" i="1" a="1"/>
  <c r="J233" i="1" s="1"/>
  <c r="K233" i="1" s="1"/>
  <c r="L233" i="1" s="1"/>
  <c r="M233" i="1" s="1"/>
  <c r="H234" i="1"/>
  <c r="I234" i="1"/>
  <c r="J234" i="1" a="1"/>
  <c r="J234" i="1" s="1"/>
  <c r="K234" i="1" s="1"/>
  <c r="L234" i="1" s="1"/>
  <c r="M234" i="1" s="1"/>
  <c r="H235" i="1"/>
  <c r="I235" i="1"/>
  <c r="J235" i="1" a="1"/>
  <c r="J235" i="1" s="1"/>
  <c r="K235" i="1" s="1"/>
  <c r="L235" i="1" s="1"/>
  <c r="M235" i="1" s="1"/>
  <c r="H236" i="1"/>
  <c r="I236" i="1"/>
  <c r="J236" i="1" a="1"/>
  <c r="J236" i="1" s="1"/>
  <c r="K236" i="1" s="1"/>
  <c r="L236" i="1" s="1"/>
  <c r="M236" i="1" s="1"/>
  <c r="H237" i="1"/>
  <c r="I237" i="1"/>
  <c r="J237" i="1" a="1"/>
  <c r="J237" i="1" s="1"/>
  <c r="K237" i="1" s="1"/>
  <c r="L237" i="1" s="1"/>
  <c r="M237" i="1" s="1"/>
  <c r="H238" i="1"/>
  <c r="I238" i="1"/>
  <c r="J238" i="1" a="1"/>
  <c r="J238" i="1" s="1"/>
  <c r="K238" i="1" s="1"/>
  <c r="L238" i="1" s="1"/>
  <c r="M238" i="1" s="1"/>
  <c r="H239" i="1"/>
  <c r="I239" i="1"/>
  <c r="J239" i="1" a="1"/>
  <c r="J239" i="1" s="1"/>
  <c r="K239" i="1" s="1"/>
  <c r="L239" i="1" s="1"/>
  <c r="M239" i="1" s="1"/>
  <c r="H240" i="1"/>
  <c r="I240" i="1"/>
  <c r="J240" i="1" a="1"/>
  <c r="J240" i="1" s="1"/>
  <c r="K240" i="1" s="1"/>
  <c r="L240" i="1" s="1"/>
  <c r="M240" i="1" s="1"/>
  <c r="H241" i="1"/>
  <c r="I241" i="1"/>
  <c r="J241" i="1" a="1"/>
  <c r="J241" i="1" s="1"/>
  <c r="K241" i="1" s="1"/>
  <c r="L241" i="1" s="1"/>
  <c r="M241" i="1" s="1"/>
  <c r="H242" i="1"/>
  <c r="I242" i="1"/>
  <c r="J242" i="1" a="1"/>
  <c r="J242" i="1" s="1"/>
  <c r="K242" i="1" s="1"/>
  <c r="L242" i="1" s="1"/>
  <c r="M242" i="1" s="1"/>
  <c r="H243" i="1"/>
  <c r="I243" i="1"/>
  <c r="J243" i="1" a="1"/>
  <c r="J243" i="1" s="1"/>
  <c r="K243" i="1" s="1"/>
  <c r="L243" i="1" s="1"/>
  <c r="M243" i="1" s="1"/>
  <c r="H244" i="1"/>
  <c r="I244" i="1"/>
  <c r="J244" i="1" a="1"/>
  <c r="J244" i="1" s="1"/>
  <c r="K244" i="1" s="1"/>
  <c r="L244" i="1" s="1"/>
  <c r="M244" i="1" s="1"/>
  <c r="H245" i="1"/>
  <c r="I245" i="1"/>
  <c r="J245" i="1" a="1"/>
  <c r="J245" i="1" s="1"/>
  <c r="K245" i="1" s="1"/>
  <c r="L245" i="1" s="1"/>
  <c r="M245" i="1" s="1"/>
  <c r="H246" i="1"/>
  <c r="I246" i="1"/>
  <c r="J246" i="1" a="1"/>
  <c r="J246" i="1" s="1"/>
  <c r="K246" i="1" s="1"/>
  <c r="L246" i="1" s="1"/>
  <c r="M246" i="1" s="1"/>
  <c r="H247" i="1"/>
  <c r="I247" i="1"/>
  <c r="J247" i="1" a="1"/>
  <c r="J247" i="1" s="1"/>
  <c r="K247" i="1" s="1"/>
  <c r="L247" i="1" s="1"/>
  <c r="M247" i="1" s="1"/>
  <c r="H248" i="1"/>
  <c r="I248" i="1"/>
  <c r="J248" i="1" a="1"/>
  <c r="J248" i="1" s="1"/>
  <c r="K248" i="1" s="1"/>
  <c r="L248" i="1" s="1"/>
  <c r="M248" i="1" s="1"/>
  <c r="H249" i="1"/>
  <c r="I249" i="1"/>
  <c r="J249" i="1" a="1"/>
  <c r="J249" i="1" s="1"/>
  <c r="K249" i="1" s="1"/>
  <c r="L249" i="1" s="1"/>
  <c r="M249" i="1" s="1"/>
  <c r="H250" i="1"/>
  <c r="I250" i="1"/>
  <c r="J250" i="1" a="1"/>
  <c r="J250" i="1" s="1"/>
  <c r="K250" i="1" s="1"/>
  <c r="L250" i="1" s="1"/>
  <c r="M250" i="1" s="1"/>
  <c r="H251" i="1"/>
  <c r="I251" i="1"/>
  <c r="J251" i="1" a="1"/>
  <c r="J251" i="1" s="1"/>
  <c r="K251" i="1" s="1"/>
  <c r="L251" i="1" s="1"/>
  <c r="M251" i="1" s="1"/>
  <c r="H252" i="1"/>
  <c r="I252" i="1"/>
  <c r="J252" i="1" a="1"/>
  <c r="J252" i="1" s="1"/>
  <c r="K252" i="1" s="1"/>
  <c r="L252" i="1" s="1"/>
  <c r="M252" i="1" s="1"/>
  <c r="H253" i="1"/>
  <c r="I253" i="1"/>
  <c r="J253" i="1" a="1"/>
  <c r="J253" i="1" s="1"/>
  <c r="K253" i="1" s="1"/>
  <c r="L253" i="1" s="1"/>
  <c r="M253" i="1" s="1"/>
  <c r="H254" i="1"/>
  <c r="I254" i="1"/>
  <c r="J254" i="1" a="1"/>
  <c r="J254" i="1" s="1"/>
  <c r="K254" i="1" s="1"/>
  <c r="L254" i="1" s="1"/>
  <c r="M254" i="1" s="1"/>
  <c r="H255" i="1"/>
  <c r="I255" i="1"/>
  <c r="J255" i="1" a="1"/>
  <c r="J255" i="1" s="1"/>
  <c r="K255" i="1" s="1"/>
  <c r="L255" i="1" s="1"/>
  <c r="M255" i="1" s="1"/>
  <c r="H256" i="1"/>
  <c r="I256" i="1"/>
  <c r="J256" i="1" a="1"/>
  <c r="J256" i="1" s="1"/>
  <c r="K256" i="1" s="1"/>
  <c r="L256" i="1" s="1"/>
  <c r="M256" i="1" s="1"/>
  <c r="H257" i="1"/>
  <c r="I257" i="1"/>
  <c r="J257" i="1" a="1"/>
  <c r="J257" i="1" s="1"/>
  <c r="K257" i="1" s="1"/>
  <c r="L257" i="1" s="1"/>
  <c r="M257" i="1" s="1"/>
  <c r="H258" i="1"/>
  <c r="I258" i="1"/>
  <c r="J258" i="1" a="1"/>
  <c r="J258" i="1" s="1"/>
  <c r="K258" i="1" s="1"/>
  <c r="L258" i="1" s="1"/>
  <c r="M258" i="1" s="1"/>
  <c r="H259" i="1"/>
  <c r="I259" i="1"/>
  <c r="J259" i="1" a="1"/>
  <c r="J259" i="1" s="1"/>
  <c r="K259" i="1" s="1"/>
  <c r="L259" i="1" s="1"/>
  <c r="M259" i="1" s="1"/>
  <c r="H260" i="1"/>
  <c r="I260" i="1"/>
  <c r="J260" i="1" a="1"/>
  <c r="J260" i="1" s="1"/>
  <c r="K260" i="1" s="1"/>
  <c r="L260" i="1" s="1"/>
  <c r="M260" i="1" s="1"/>
  <c r="H261" i="1"/>
  <c r="I261" i="1"/>
  <c r="J261" i="1" a="1"/>
  <c r="J261" i="1" s="1"/>
  <c r="K261" i="1" s="1"/>
  <c r="L261" i="1" s="1"/>
  <c r="M261" i="1" s="1"/>
  <c r="H262" i="1"/>
  <c r="I262" i="1"/>
  <c r="J262" i="1" a="1"/>
  <c r="J262" i="1" s="1"/>
  <c r="K262" i="1" s="1"/>
  <c r="L262" i="1" s="1"/>
  <c r="M262" i="1" s="1"/>
  <c r="H263" i="1"/>
  <c r="I263" i="1"/>
  <c r="J263" i="1" a="1"/>
  <c r="J263" i="1" s="1"/>
  <c r="K263" i="1" s="1"/>
  <c r="L263" i="1" s="1"/>
  <c r="M263" i="1" s="1"/>
  <c r="H264" i="1"/>
  <c r="I264" i="1"/>
  <c r="J264" i="1" a="1"/>
  <c r="J264" i="1" s="1"/>
  <c r="K264" i="1" s="1"/>
  <c r="L264" i="1" s="1"/>
  <c r="M264" i="1" s="1"/>
  <c r="H265" i="1"/>
  <c r="I265" i="1"/>
  <c r="J265" i="1" a="1"/>
  <c r="J265" i="1" s="1"/>
  <c r="K265" i="1" s="1"/>
  <c r="L265" i="1" s="1"/>
  <c r="M265" i="1" s="1"/>
  <c r="H266" i="1"/>
  <c r="I266" i="1"/>
  <c r="J266" i="1" a="1"/>
  <c r="J266" i="1" s="1"/>
  <c r="K266" i="1" s="1"/>
  <c r="L266" i="1" s="1"/>
  <c r="M266" i="1" s="1"/>
  <c r="H267" i="1"/>
  <c r="I267" i="1"/>
  <c r="J267" i="1" a="1"/>
  <c r="J267" i="1" s="1"/>
  <c r="K267" i="1" s="1"/>
  <c r="L267" i="1" s="1"/>
  <c r="M267" i="1" s="1"/>
  <c r="H268" i="1"/>
  <c r="I268" i="1"/>
  <c r="J268" i="1" a="1"/>
  <c r="J268" i="1" s="1"/>
  <c r="K268" i="1" s="1"/>
  <c r="L268" i="1" s="1"/>
  <c r="M268" i="1" s="1"/>
  <c r="H269" i="1"/>
  <c r="I269" i="1"/>
  <c r="J269" i="1" a="1"/>
  <c r="J269" i="1" s="1"/>
  <c r="K269" i="1" s="1"/>
  <c r="L269" i="1" s="1"/>
  <c r="M269" i="1" s="1"/>
  <c r="H270" i="1"/>
  <c r="I270" i="1"/>
  <c r="J270" i="1" a="1"/>
  <c r="J270" i="1" s="1"/>
  <c r="K270" i="1" s="1"/>
  <c r="L270" i="1" s="1"/>
  <c r="M270" i="1" s="1"/>
  <c r="H271" i="1"/>
  <c r="I271" i="1"/>
  <c r="J271" i="1" a="1"/>
  <c r="J271" i="1" s="1"/>
  <c r="K271" i="1" s="1"/>
  <c r="L271" i="1" s="1"/>
  <c r="M271" i="1" s="1"/>
  <c r="H272" i="1"/>
  <c r="I272" i="1"/>
  <c r="J272" i="1" a="1"/>
  <c r="J272" i="1" s="1"/>
  <c r="K272" i="1" s="1"/>
  <c r="L272" i="1" s="1"/>
  <c r="M272" i="1" s="1"/>
  <c r="H273" i="1"/>
  <c r="I273" i="1"/>
  <c r="J273" i="1" a="1"/>
  <c r="J273" i="1" s="1"/>
  <c r="K273" i="1" s="1"/>
  <c r="L273" i="1" s="1"/>
  <c r="M273" i="1" s="1"/>
  <c r="H274" i="1"/>
  <c r="I274" i="1"/>
  <c r="J274" i="1" a="1"/>
  <c r="J274" i="1" s="1"/>
  <c r="K274" i="1" s="1"/>
  <c r="L274" i="1" s="1"/>
  <c r="M274" i="1" s="1"/>
  <c r="H275" i="1"/>
  <c r="I275" i="1"/>
  <c r="J275" i="1" a="1"/>
  <c r="J275" i="1" s="1"/>
  <c r="K275" i="1" s="1"/>
  <c r="L275" i="1" s="1"/>
  <c r="M275" i="1" s="1"/>
  <c r="H276" i="1"/>
  <c r="I276" i="1"/>
  <c r="J276" i="1" a="1"/>
  <c r="J276" i="1" s="1"/>
  <c r="K276" i="1" s="1"/>
  <c r="L276" i="1" s="1"/>
  <c r="M276" i="1" s="1"/>
  <c r="H277" i="1"/>
  <c r="I277" i="1"/>
  <c r="J277" i="1" a="1"/>
  <c r="J277" i="1" s="1"/>
  <c r="K277" i="1" s="1"/>
  <c r="L277" i="1" s="1"/>
  <c r="M277" i="1" s="1"/>
  <c r="H278" i="1"/>
  <c r="I278" i="1"/>
  <c r="J278" i="1" a="1"/>
  <c r="J278" i="1" s="1"/>
  <c r="K278" i="1" s="1"/>
  <c r="L278" i="1" s="1"/>
  <c r="M278" i="1" s="1"/>
  <c r="H279" i="1"/>
  <c r="I279" i="1"/>
  <c r="J279" i="1" a="1"/>
  <c r="J279" i="1" s="1"/>
  <c r="K279" i="1" s="1"/>
  <c r="L279" i="1" s="1"/>
  <c r="M279" i="1" s="1"/>
  <c r="H280" i="1"/>
  <c r="I280" i="1"/>
  <c r="J280" i="1" a="1"/>
  <c r="J280" i="1" s="1"/>
  <c r="K280" i="1" s="1"/>
  <c r="L280" i="1" s="1"/>
  <c r="M280" i="1" s="1"/>
  <c r="H281" i="1"/>
  <c r="I281" i="1"/>
  <c r="J281" i="1" a="1"/>
  <c r="J281" i="1" s="1"/>
  <c r="K281" i="1" s="1"/>
  <c r="L281" i="1" s="1"/>
  <c r="M281" i="1" s="1"/>
  <c r="H282" i="1"/>
  <c r="I282" i="1"/>
  <c r="J282" i="1" a="1"/>
  <c r="J282" i="1" s="1"/>
  <c r="K282" i="1" s="1"/>
  <c r="L282" i="1" s="1"/>
  <c r="M282" i="1" s="1"/>
  <c r="H283" i="1"/>
  <c r="I283" i="1"/>
  <c r="J283" i="1" a="1"/>
  <c r="J283" i="1" s="1"/>
  <c r="K283" i="1" s="1"/>
  <c r="L283" i="1" s="1"/>
  <c r="M283" i="1" s="1"/>
  <c r="H284" i="1"/>
  <c r="I284" i="1"/>
  <c r="J284" i="1" a="1"/>
  <c r="J284" i="1" s="1"/>
  <c r="K284" i="1" s="1"/>
  <c r="L284" i="1" s="1"/>
  <c r="M284" i="1" s="1"/>
  <c r="H285" i="1"/>
  <c r="I285" i="1"/>
  <c r="J285" i="1" a="1"/>
  <c r="J285" i="1" s="1"/>
  <c r="K285" i="1" s="1"/>
  <c r="L285" i="1" s="1"/>
  <c r="M285" i="1" s="1"/>
  <c r="H286" i="1"/>
  <c r="I286" i="1"/>
  <c r="J286" i="1" a="1"/>
  <c r="J286" i="1" s="1"/>
  <c r="K286" i="1" s="1"/>
  <c r="L286" i="1" s="1"/>
  <c r="M286" i="1" s="1"/>
  <c r="H287" i="1"/>
  <c r="I287" i="1"/>
  <c r="J287" i="1" a="1"/>
  <c r="J287" i="1" s="1"/>
  <c r="K287" i="1" s="1"/>
  <c r="L287" i="1" s="1"/>
  <c r="M287" i="1" s="1"/>
  <c r="H288" i="1"/>
  <c r="I288" i="1"/>
  <c r="J288" i="1" a="1"/>
  <c r="J288" i="1" s="1"/>
  <c r="K288" i="1" s="1"/>
  <c r="L288" i="1" s="1"/>
  <c r="M288" i="1" s="1"/>
  <c r="H289" i="1"/>
  <c r="I289" i="1"/>
  <c r="J289" i="1" a="1"/>
  <c r="J289" i="1" s="1"/>
  <c r="K289" i="1" s="1"/>
  <c r="L289" i="1" s="1"/>
  <c r="M289" i="1" s="1"/>
  <c r="H290" i="1"/>
  <c r="I290" i="1"/>
  <c r="J290" i="1" a="1"/>
  <c r="J290" i="1" s="1"/>
  <c r="K290" i="1" s="1"/>
  <c r="L290" i="1" s="1"/>
  <c r="M290" i="1" s="1"/>
  <c r="H291" i="1"/>
  <c r="I291" i="1"/>
  <c r="J291" i="1" a="1"/>
  <c r="J291" i="1" s="1"/>
  <c r="K291" i="1" s="1"/>
  <c r="L291" i="1" s="1"/>
  <c r="M291" i="1" s="1"/>
  <c r="H292" i="1"/>
  <c r="I292" i="1"/>
  <c r="J292" i="1" a="1"/>
  <c r="J292" i="1" s="1"/>
  <c r="K292" i="1" s="1"/>
  <c r="L292" i="1" s="1"/>
  <c r="M292" i="1" s="1"/>
  <c r="H293" i="1"/>
  <c r="I293" i="1"/>
  <c r="J293" i="1" a="1"/>
  <c r="J293" i="1" s="1"/>
  <c r="K293" i="1" s="1"/>
  <c r="L293" i="1" s="1"/>
  <c r="M293" i="1" s="1"/>
  <c r="H294" i="1"/>
  <c r="I294" i="1"/>
  <c r="J294" i="1" a="1"/>
  <c r="J294" i="1" s="1"/>
  <c r="K294" i="1" s="1"/>
  <c r="L294" i="1" s="1"/>
  <c r="M294" i="1" s="1"/>
  <c r="H295" i="1"/>
  <c r="I295" i="1"/>
  <c r="J295" i="1" a="1"/>
  <c r="J295" i="1" s="1"/>
  <c r="K295" i="1" s="1"/>
  <c r="L295" i="1" s="1"/>
  <c r="M295" i="1" s="1"/>
  <c r="H296" i="1"/>
  <c r="I296" i="1"/>
  <c r="J296" i="1" a="1"/>
  <c r="J296" i="1" s="1"/>
  <c r="K296" i="1" s="1"/>
  <c r="L296" i="1" s="1"/>
  <c r="M296" i="1" s="1"/>
  <c r="H297" i="1"/>
  <c r="I297" i="1"/>
  <c r="J297" i="1" a="1"/>
  <c r="J297" i="1" s="1"/>
  <c r="K297" i="1" s="1"/>
  <c r="L297" i="1" s="1"/>
  <c r="M297" i="1" s="1"/>
  <c r="H298" i="1"/>
  <c r="I298" i="1"/>
  <c r="J298" i="1" a="1"/>
  <c r="J298" i="1" s="1"/>
  <c r="K298" i="1" s="1"/>
  <c r="L298" i="1" s="1"/>
  <c r="M298" i="1" s="1"/>
  <c r="H299" i="1"/>
  <c r="I299" i="1"/>
  <c r="J299" i="1" a="1"/>
  <c r="J299" i="1" s="1"/>
  <c r="K299" i="1" s="1"/>
  <c r="L299" i="1" s="1"/>
  <c r="M299" i="1" s="1"/>
  <c r="H300" i="1"/>
  <c r="I300" i="1"/>
  <c r="J300" i="1" a="1"/>
  <c r="J300" i="1" s="1"/>
  <c r="K300" i="1" s="1"/>
  <c r="L300" i="1" s="1"/>
  <c r="M300" i="1" s="1"/>
  <c r="H301" i="1"/>
  <c r="I301" i="1"/>
  <c r="J301" i="1" a="1"/>
  <c r="J301" i="1" s="1"/>
  <c r="K301" i="1" s="1"/>
  <c r="L301" i="1" s="1"/>
  <c r="M301" i="1" s="1"/>
  <c r="H302" i="1"/>
  <c r="I302" i="1"/>
  <c r="J302" i="1" a="1"/>
  <c r="J302" i="1" s="1"/>
  <c r="K302" i="1" s="1"/>
  <c r="L302" i="1" s="1"/>
  <c r="M302" i="1" s="1"/>
  <c r="H303" i="1"/>
  <c r="I303" i="1"/>
  <c r="J303" i="1" a="1"/>
  <c r="J303" i="1" s="1"/>
  <c r="K303" i="1" s="1"/>
  <c r="L303" i="1" s="1"/>
  <c r="M303" i="1" s="1"/>
  <c r="H304" i="1"/>
  <c r="I304" i="1"/>
  <c r="J304" i="1" a="1"/>
  <c r="J304" i="1" s="1"/>
  <c r="K304" i="1" s="1"/>
  <c r="L304" i="1" s="1"/>
  <c r="M304" i="1" s="1"/>
  <c r="H305" i="1"/>
  <c r="I305" i="1"/>
  <c r="J305" i="1" a="1"/>
  <c r="J305" i="1" s="1"/>
  <c r="K305" i="1" s="1"/>
  <c r="L305" i="1" s="1"/>
  <c r="M305" i="1" s="1"/>
  <c r="H306" i="1"/>
  <c r="I306" i="1"/>
  <c r="J306" i="1" a="1"/>
  <c r="J306" i="1" s="1"/>
  <c r="K306" i="1" s="1"/>
  <c r="L306" i="1" s="1"/>
  <c r="M306" i="1" s="1"/>
  <c r="H307" i="1"/>
  <c r="I307" i="1"/>
  <c r="J307" i="1" a="1"/>
  <c r="J307" i="1" s="1"/>
  <c r="K307" i="1" s="1"/>
  <c r="L307" i="1" s="1"/>
  <c r="M307" i="1" s="1"/>
  <c r="H308" i="1"/>
  <c r="I308" i="1"/>
  <c r="J308" i="1" a="1"/>
  <c r="J308" i="1" s="1"/>
  <c r="K308" i="1" s="1"/>
  <c r="L308" i="1" s="1"/>
  <c r="M308" i="1" s="1"/>
  <c r="H309" i="1"/>
  <c r="I309" i="1"/>
  <c r="J309" i="1" a="1"/>
  <c r="J309" i="1" s="1"/>
  <c r="K309" i="1" s="1"/>
  <c r="L309" i="1" s="1"/>
  <c r="M309" i="1" s="1"/>
  <c r="H310" i="1"/>
  <c r="I310" i="1"/>
  <c r="J310" i="1" a="1"/>
  <c r="J310" i="1" s="1"/>
  <c r="K310" i="1" s="1"/>
  <c r="L310" i="1" s="1"/>
  <c r="M310" i="1" s="1"/>
  <c r="H311" i="1"/>
  <c r="I311" i="1"/>
  <c r="J311" i="1" a="1"/>
  <c r="J311" i="1" s="1"/>
  <c r="K311" i="1" s="1"/>
  <c r="L311" i="1" s="1"/>
  <c r="M311" i="1" s="1"/>
  <c r="H312" i="1"/>
  <c r="I312" i="1"/>
  <c r="J312" i="1" a="1"/>
  <c r="J312" i="1" s="1"/>
  <c r="K312" i="1" s="1"/>
  <c r="L312" i="1" s="1"/>
  <c r="M312" i="1" s="1"/>
  <c r="H313" i="1"/>
  <c r="I313" i="1"/>
  <c r="J313" i="1" a="1"/>
  <c r="J313" i="1" s="1"/>
  <c r="K313" i="1" s="1"/>
  <c r="L313" i="1" s="1"/>
  <c r="M313" i="1" s="1"/>
  <c r="H314" i="1"/>
  <c r="I314" i="1"/>
  <c r="J314" i="1" a="1"/>
  <c r="J314" i="1" s="1"/>
  <c r="K314" i="1" s="1"/>
  <c r="L314" i="1" s="1"/>
  <c r="M314" i="1" s="1"/>
  <c r="H315" i="1"/>
  <c r="I315" i="1"/>
  <c r="J315" i="1" a="1"/>
  <c r="J315" i="1" s="1"/>
  <c r="K315" i="1" s="1"/>
  <c r="L315" i="1" s="1"/>
  <c r="M315" i="1" s="1"/>
  <c r="H316" i="1"/>
  <c r="I316" i="1"/>
  <c r="J316" i="1" a="1"/>
  <c r="J316" i="1" s="1"/>
  <c r="K316" i="1" s="1"/>
  <c r="L316" i="1" s="1"/>
  <c r="M316" i="1" s="1"/>
  <c r="H317" i="1"/>
  <c r="I317" i="1"/>
  <c r="J317" i="1" a="1"/>
  <c r="J317" i="1" s="1"/>
  <c r="K317" i="1" s="1"/>
  <c r="L317" i="1" s="1"/>
  <c r="M317" i="1" s="1"/>
  <c r="H318" i="1"/>
  <c r="I318" i="1"/>
  <c r="J318" i="1" a="1"/>
  <c r="J318" i="1" s="1"/>
  <c r="K318" i="1" s="1"/>
  <c r="L318" i="1" s="1"/>
  <c r="M318" i="1" s="1"/>
  <c r="H319" i="1"/>
  <c r="I319" i="1"/>
  <c r="J319" i="1" a="1"/>
  <c r="J319" i="1" s="1"/>
  <c r="K319" i="1" s="1"/>
  <c r="L319" i="1" s="1"/>
  <c r="M319" i="1" s="1"/>
  <c r="H320" i="1"/>
  <c r="I320" i="1"/>
  <c r="J320" i="1" a="1"/>
  <c r="J320" i="1" s="1"/>
  <c r="K320" i="1" s="1"/>
  <c r="L320" i="1" s="1"/>
  <c r="M320" i="1" s="1"/>
  <c r="H321" i="1"/>
  <c r="I321" i="1"/>
  <c r="J321" i="1" a="1"/>
  <c r="J321" i="1" s="1"/>
  <c r="K321" i="1" s="1"/>
  <c r="L321" i="1" s="1"/>
  <c r="M321" i="1" s="1"/>
  <c r="H322" i="1"/>
  <c r="I322" i="1"/>
  <c r="J322" i="1" a="1"/>
  <c r="J322" i="1" s="1"/>
  <c r="K322" i="1" s="1"/>
  <c r="L322" i="1" s="1"/>
  <c r="M322" i="1" s="1"/>
  <c r="H323" i="1"/>
  <c r="I323" i="1"/>
  <c r="J323" i="1" a="1"/>
  <c r="J323" i="1" s="1"/>
  <c r="K323" i="1" s="1"/>
  <c r="L323" i="1" s="1"/>
  <c r="M323" i="1" s="1"/>
  <c r="H324" i="1"/>
  <c r="I324" i="1"/>
  <c r="J324" i="1" a="1"/>
  <c r="J324" i="1" s="1"/>
  <c r="K324" i="1" s="1"/>
  <c r="L324" i="1" s="1"/>
  <c r="M324" i="1" s="1"/>
  <c r="H325" i="1"/>
  <c r="I325" i="1"/>
  <c r="J325" i="1" a="1"/>
  <c r="J325" i="1" s="1"/>
  <c r="K325" i="1" s="1"/>
  <c r="L325" i="1" s="1"/>
  <c r="M325" i="1" s="1"/>
  <c r="H326" i="1"/>
  <c r="I326" i="1"/>
  <c r="J326" i="1" a="1"/>
  <c r="J326" i="1" s="1"/>
  <c r="K326" i="1" s="1"/>
  <c r="L326" i="1" s="1"/>
  <c r="M326" i="1" s="1"/>
  <c r="H327" i="1"/>
  <c r="I327" i="1"/>
  <c r="J327" i="1" a="1"/>
  <c r="J327" i="1" s="1"/>
  <c r="K327" i="1" s="1"/>
  <c r="L327" i="1" s="1"/>
  <c r="M327" i="1" s="1"/>
  <c r="H328" i="1"/>
  <c r="I328" i="1"/>
  <c r="J328" i="1" a="1"/>
  <c r="J328" i="1" s="1"/>
  <c r="K328" i="1" s="1"/>
  <c r="L328" i="1" s="1"/>
  <c r="M328" i="1" s="1"/>
  <c r="H329" i="1"/>
  <c r="I329" i="1"/>
  <c r="J329" i="1" a="1"/>
  <c r="J329" i="1" s="1"/>
  <c r="K329" i="1" s="1"/>
  <c r="L329" i="1" s="1"/>
  <c r="M329" i="1" s="1"/>
  <c r="H330" i="1"/>
  <c r="I330" i="1"/>
  <c r="J330" i="1" a="1"/>
  <c r="J330" i="1" s="1"/>
  <c r="K330" i="1" s="1"/>
  <c r="L330" i="1" s="1"/>
  <c r="M330" i="1" s="1"/>
  <c r="H331" i="1"/>
  <c r="I331" i="1"/>
  <c r="J331" i="1" a="1"/>
  <c r="J331" i="1" s="1"/>
  <c r="K331" i="1" s="1"/>
  <c r="L331" i="1" s="1"/>
  <c r="M331" i="1" s="1"/>
  <c r="H332" i="1"/>
  <c r="I332" i="1"/>
  <c r="J332" i="1" a="1"/>
  <c r="J332" i="1" s="1"/>
  <c r="K332" i="1" s="1"/>
  <c r="L332" i="1" s="1"/>
  <c r="M332" i="1" s="1"/>
  <c r="H333" i="1"/>
  <c r="I333" i="1"/>
  <c r="J333" i="1" a="1"/>
  <c r="J333" i="1" s="1"/>
  <c r="K333" i="1" s="1"/>
  <c r="L333" i="1" s="1"/>
  <c r="M333" i="1" s="1"/>
  <c r="H334" i="1"/>
  <c r="I334" i="1"/>
  <c r="J334" i="1" a="1"/>
  <c r="J334" i="1" s="1"/>
  <c r="K334" i="1" s="1"/>
  <c r="L334" i="1" s="1"/>
  <c r="M334" i="1" s="1"/>
  <c r="H335" i="1"/>
  <c r="I335" i="1"/>
  <c r="J335" i="1" a="1"/>
  <c r="J335" i="1" s="1"/>
  <c r="K335" i="1" s="1"/>
  <c r="L335" i="1" s="1"/>
  <c r="M335" i="1" s="1"/>
  <c r="H336" i="1"/>
  <c r="I336" i="1"/>
  <c r="J336" i="1" a="1"/>
  <c r="J336" i="1" s="1"/>
  <c r="K336" i="1" s="1"/>
  <c r="L336" i="1" s="1"/>
  <c r="M336" i="1" s="1"/>
  <c r="H337" i="1"/>
  <c r="I337" i="1"/>
  <c r="J337" i="1" a="1"/>
  <c r="J337" i="1" s="1"/>
  <c r="K337" i="1" s="1"/>
  <c r="L337" i="1" s="1"/>
  <c r="M337" i="1" s="1"/>
  <c r="H338" i="1"/>
  <c r="I338" i="1"/>
  <c r="J338" i="1" a="1"/>
  <c r="J338" i="1" s="1"/>
  <c r="K338" i="1" s="1"/>
  <c r="L338" i="1" s="1"/>
  <c r="M338" i="1" s="1"/>
  <c r="H339" i="1"/>
  <c r="I339" i="1"/>
  <c r="J339" i="1" a="1"/>
  <c r="J339" i="1" s="1"/>
  <c r="K339" i="1" s="1"/>
  <c r="L339" i="1" s="1"/>
  <c r="M339" i="1" s="1"/>
  <c r="H340" i="1"/>
  <c r="I340" i="1"/>
  <c r="J340" i="1" a="1"/>
  <c r="J340" i="1" s="1"/>
  <c r="K340" i="1" s="1"/>
  <c r="L340" i="1" s="1"/>
  <c r="M340" i="1" s="1"/>
  <c r="H341" i="1"/>
  <c r="I341" i="1"/>
  <c r="J341" i="1" a="1"/>
  <c r="J341" i="1" s="1"/>
  <c r="K341" i="1" s="1"/>
  <c r="L341" i="1" s="1"/>
  <c r="M341" i="1" s="1"/>
  <c r="H342" i="1"/>
  <c r="I342" i="1"/>
  <c r="J342" i="1" a="1"/>
  <c r="J342" i="1" s="1"/>
  <c r="K342" i="1" s="1"/>
  <c r="L342" i="1" s="1"/>
  <c r="M342" i="1" s="1"/>
  <c r="H343" i="1"/>
  <c r="I343" i="1"/>
  <c r="J343" i="1" a="1"/>
  <c r="J343" i="1" s="1"/>
  <c r="K343" i="1" s="1"/>
  <c r="L343" i="1" s="1"/>
  <c r="M343" i="1" s="1"/>
  <c r="H344" i="1"/>
  <c r="I344" i="1"/>
  <c r="J344" i="1" a="1"/>
  <c r="J344" i="1" s="1"/>
  <c r="K344" i="1" s="1"/>
  <c r="L344" i="1" s="1"/>
  <c r="M344" i="1" s="1"/>
  <c r="H345" i="1"/>
  <c r="I345" i="1"/>
  <c r="J345" i="1" a="1"/>
  <c r="J345" i="1" s="1"/>
  <c r="K345" i="1" s="1"/>
  <c r="L345" i="1" s="1"/>
  <c r="M345" i="1" s="1"/>
  <c r="H346" i="1"/>
  <c r="I346" i="1"/>
  <c r="J346" i="1" a="1"/>
  <c r="J346" i="1" s="1"/>
  <c r="K346" i="1" s="1"/>
  <c r="L346" i="1" s="1"/>
  <c r="M346" i="1" s="1"/>
  <c r="H347" i="1"/>
  <c r="I347" i="1"/>
  <c r="J347" i="1" a="1"/>
  <c r="J347" i="1" s="1"/>
  <c r="K347" i="1" s="1"/>
  <c r="L347" i="1" s="1"/>
  <c r="M347" i="1" s="1"/>
  <c r="H348" i="1"/>
  <c r="I348" i="1"/>
  <c r="J348" i="1" a="1"/>
  <c r="J348" i="1" s="1"/>
  <c r="K348" i="1" s="1"/>
  <c r="L348" i="1" s="1"/>
  <c r="M348" i="1" s="1"/>
  <c r="H349" i="1"/>
  <c r="I349" i="1"/>
  <c r="J349" i="1" a="1"/>
  <c r="J349" i="1" s="1"/>
  <c r="K349" i="1" s="1"/>
  <c r="L349" i="1" s="1"/>
  <c r="M349" i="1" s="1"/>
  <c r="H350" i="1"/>
  <c r="I350" i="1"/>
  <c r="J350" i="1" a="1"/>
  <c r="J350" i="1" s="1"/>
  <c r="K350" i="1" s="1"/>
  <c r="L350" i="1" s="1"/>
  <c r="M350" i="1" s="1"/>
  <c r="H351" i="1"/>
  <c r="I351" i="1"/>
  <c r="J351" i="1" a="1"/>
  <c r="J351" i="1" s="1"/>
  <c r="K351" i="1" s="1"/>
  <c r="L351" i="1" s="1"/>
  <c r="M351" i="1" s="1"/>
  <c r="H352" i="1"/>
  <c r="I352" i="1"/>
  <c r="J352" i="1" a="1"/>
  <c r="J352" i="1" s="1"/>
  <c r="K352" i="1" s="1"/>
  <c r="L352" i="1" s="1"/>
  <c r="M352" i="1" s="1"/>
  <c r="H353" i="1"/>
  <c r="I353" i="1"/>
  <c r="J353" i="1" a="1"/>
  <c r="J353" i="1" s="1"/>
  <c r="K353" i="1" s="1"/>
  <c r="L353" i="1" s="1"/>
  <c r="M353" i="1" s="1"/>
  <c r="H354" i="1"/>
  <c r="I354" i="1"/>
  <c r="J354" i="1" a="1"/>
  <c r="J354" i="1" s="1"/>
  <c r="K354" i="1" s="1"/>
  <c r="L354" i="1" s="1"/>
  <c r="M354" i="1" s="1"/>
  <c r="H355" i="1"/>
  <c r="I355" i="1"/>
  <c r="J355" i="1" a="1"/>
  <c r="J355" i="1" s="1"/>
  <c r="K355" i="1" s="1"/>
  <c r="L355" i="1" s="1"/>
  <c r="M355" i="1" s="1"/>
  <c r="H356" i="1"/>
  <c r="I356" i="1"/>
  <c r="J356" i="1" a="1"/>
  <c r="J356" i="1" s="1"/>
  <c r="K356" i="1" s="1"/>
  <c r="L356" i="1" s="1"/>
  <c r="M356" i="1" s="1"/>
  <c r="H357" i="1"/>
  <c r="I357" i="1"/>
  <c r="J357" i="1" a="1"/>
  <c r="J357" i="1" s="1"/>
  <c r="K357" i="1" s="1"/>
  <c r="L357" i="1" s="1"/>
  <c r="M357" i="1" s="1"/>
  <c r="H358" i="1"/>
  <c r="I358" i="1"/>
  <c r="J358" i="1" a="1"/>
  <c r="J358" i="1" s="1"/>
  <c r="K358" i="1" s="1"/>
  <c r="L358" i="1" s="1"/>
  <c r="M358" i="1" s="1"/>
  <c r="H359" i="1"/>
  <c r="I359" i="1"/>
  <c r="J359" i="1" a="1"/>
  <c r="J359" i="1" s="1"/>
  <c r="K359" i="1" s="1"/>
  <c r="L359" i="1" s="1"/>
  <c r="M359" i="1" s="1"/>
  <c r="H360" i="1"/>
  <c r="I360" i="1"/>
  <c r="J360" i="1" a="1"/>
  <c r="J360" i="1" s="1"/>
  <c r="K360" i="1" s="1"/>
  <c r="L360" i="1" s="1"/>
  <c r="M360" i="1" s="1"/>
  <c r="H361" i="1"/>
  <c r="I361" i="1"/>
  <c r="J361" i="1" a="1"/>
  <c r="J361" i="1" s="1"/>
  <c r="K361" i="1" s="1"/>
  <c r="L361" i="1" s="1"/>
  <c r="M361" i="1" s="1"/>
  <c r="H362" i="1"/>
  <c r="I362" i="1"/>
  <c r="J362" i="1" a="1"/>
  <c r="J362" i="1" s="1"/>
  <c r="K362" i="1" s="1"/>
  <c r="L362" i="1" s="1"/>
  <c r="M362" i="1" s="1"/>
  <c r="H363" i="1"/>
  <c r="I363" i="1"/>
  <c r="J363" i="1" a="1"/>
  <c r="J363" i="1" s="1"/>
  <c r="K363" i="1" s="1"/>
  <c r="L363" i="1" s="1"/>
  <c r="M363" i="1" s="1"/>
  <c r="H364" i="1"/>
  <c r="I364" i="1"/>
  <c r="J364" i="1" a="1"/>
  <c r="J364" i="1" s="1"/>
  <c r="K364" i="1" s="1"/>
  <c r="L364" i="1" s="1"/>
  <c r="M364" i="1" s="1"/>
  <c r="H365" i="1"/>
  <c r="I365" i="1"/>
  <c r="J365" i="1" a="1"/>
  <c r="J365" i="1" s="1"/>
  <c r="K365" i="1" s="1"/>
  <c r="L365" i="1" s="1"/>
  <c r="M365" i="1" s="1"/>
  <c r="H366" i="1"/>
  <c r="I366" i="1"/>
  <c r="J366" i="1" a="1"/>
  <c r="J366" i="1" s="1"/>
  <c r="K366" i="1" s="1"/>
  <c r="L366" i="1" s="1"/>
  <c r="M366" i="1" s="1"/>
  <c r="H367" i="1"/>
  <c r="I367" i="1"/>
  <c r="J367" i="1" a="1"/>
  <c r="J367" i="1" s="1"/>
  <c r="K367" i="1" s="1"/>
  <c r="L367" i="1" s="1"/>
  <c r="M367" i="1" s="1"/>
  <c r="H368" i="1"/>
  <c r="I368" i="1"/>
  <c r="J368" i="1" a="1"/>
  <c r="J368" i="1" s="1"/>
  <c r="K368" i="1" s="1"/>
  <c r="L368" i="1" s="1"/>
  <c r="M368" i="1" s="1"/>
  <c r="H369" i="1"/>
  <c r="I369" i="1"/>
  <c r="J369" i="1" a="1"/>
  <c r="J369" i="1" s="1"/>
  <c r="K369" i="1" s="1"/>
  <c r="L369" i="1" s="1"/>
  <c r="M369" i="1" s="1"/>
  <c r="H370" i="1"/>
  <c r="I370" i="1"/>
  <c r="J370" i="1" a="1"/>
  <c r="J370" i="1" s="1"/>
  <c r="K370" i="1" s="1"/>
  <c r="L370" i="1" s="1"/>
  <c r="M370" i="1" s="1"/>
  <c r="H371" i="1"/>
  <c r="I371" i="1"/>
  <c r="J371" i="1" a="1"/>
  <c r="J371" i="1" s="1"/>
  <c r="K371" i="1" s="1"/>
  <c r="L371" i="1" s="1"/>
  <c r="M371" i="1" s="1"/>
  <c r="H372" i="1"/>
  <c r="I372" i="1"/>
  <c r="J372" i="1" a="1"/>
  <c r="J372" i="1" s="1"/>
  <c r="K372" i="1" s="1"/>
  <c r="L372" i="1" s="1"/>
  <c r="M372" i="1" s="1"/>
  <c r="H373" i="1"/>
  <c r="I373" i="1"/>
  <c r="J373" i="1" a="1"/>
  <c r="J373" i="1" s="1"/>
  <c r="K373" i="1" s="1"/>
  <c r="L373" i="1" s="1"/>
  <c r="M373" i="1" s="1"/>
  <c r="H374" i="1"/>
  <c r="I374" i="1"/>
  <c r="J374" i="1" a="1"/>
  <c r="J374" i="1" s="1"/>
  <c r="K374" i="1" s="1"/>
  <c r="L374" i="1" s="1"/>
  <c r="M374" i="1" s="1"/>
  <c r="H375" i="1"/>
  <c r="I375" i="1"/>
  <c r="J375" i="1" a="1"/>
  <c r="J375" i="1" s="1"/>
  <c r="K375" i="1" s="1"/>
  <c r="L375" i="1" s="1"/>
  <c r="M375" i="1" s="1"/>
  <c r="H376" i="1"/>
  <c r="I376" i="1"/>
  <c r="J376" i="1" a="1"/>
  <c r="J376" i="1" s="1"/>
  <c r="K376" i="1" s="1"/>
  <c r="L376" i="1" s="1"/>
  <c r="M376" i="1" s="1"/>
  <c r="H377" i="1"/>
  <c r="I377" i="1"/>
  <c r="J377" i="1" a="1"/>
  <c r="J377" i="1" s="1"/>
  <c r="K377" i="1" s="1"/>
  <c r="L377" i="1" s="1"/>
  <c r="M377" i="1" s="1"/>
  <c r="H378" i="1"/>
  <c r="I378" i="1"/>
  <c r="J378" i="1" a="1"/>
  <c r="J378" i="1" s="1"/>
  <c r="K378" i="1" s="1"/>
  <c r="L378" i="1" s="1"/>
  <c r="M378" i="1" s="1"/>
  <c r="H379" i="1"/>
  <c r="I379" i="1"/>
  <c r="J379" i="1" a="1"/>
  <c r="J379" i="1" s="1"/>
  <c r="K379" i="1" s="1"/>
  <c r="L379" i="1" s="1"/>
  <c r="M379" i="1" s="1"/>
  <c r="H380" i="1"/>
  <c r="I380" i="1"/>
  <c r="J380" i="1" a="1"/>
  <c r="J380" i="1" s="1"/>
  <c r="K380" i="1" s="1"/>
  <c r="L380" i="1" s="1"/>
  <c r="M380" i="1" s="1"/>
  <c r="H381" i="1"/>
  <c r="I381" i="1"/>
  <c r="J381" i="1" a="1"/>
  <c r="J381" i="1" s="1"/>
  <c r="K381" i="1" s="1"/>
  <c r="L381" i="1" s="1"/>
  <c r="M381" i="1" s="1"/>
  <c r="H382" i="1"/>
  <c r="I382" i="1"/>
  <c r="J382" i="1" a="1"/>
  <c r="J382" i="1" s="1"/>
  <c r="K382" i="1" s="1"/>
  <c r="L382" i="1" s="1"/>
  <c r="M382" i="1" s="1"/>
  <c r="H383" i="1"/>
  <c r="I383" i="1"/>
  <c r="J383" i="1" a="1"/>
  <c r="J383" i="1" s="1"/>
  <c r="K383" i="1" s="1"/>
  <c r="L383" i="1" s="1"/>
  <c r="M383" i="1" s="1"/>
  <c r="H384" i="1"/>
  <c r="I384" i="1"/>
  <c r="J384" i="1" a="1"/>
  <c r="J384" i="1" s="1"/>
  <c r="K384" i="1" s="1"/>
  <c r="L384" i="1" s="1"/>
  <c r="M384" i="1" s="1"/>
  <c r="H385" i="1"/>
  <c r="I385" i="1"/>
  <c r="J385" i="1" a="1"/>
  <c r="J385" i="1" s="1"/>
  <c r="K385" i="1" s="1"/>
  <c r="L385" i="1" s="1"/>
  <c r="M385" i="1" s="1"/>
  <c r="H386" i="1"/>
  <c r="I386" i="1"/>
  <c r="J386" i="1" a="1"/>
  <c r="J386" i="1" s="1"/>
  <c r="K386" i="1" s="1"/>
  <c r="L386" i="1" s="1"/>
  <c r="M386" i="1" s="1"/>
  <c r="H387" i="1"/>
  <c r="I387" i="1"/>
  <c r="J387" i="1" a="1"/>
  <c r="J387" i="1" s="1"/>
  <c r="K387" i="1" s="1"/>
  <c r="L387" i="1" s="1"/>
  <c r="M387" i="1" s="1"/>
  <c r="H388" i="1"/>
  <c r="I388" i="1"/>
  <c r="J388" i="1" a="1"/>
  <c r="J388" i="1" s="1"/>
  <c r="K388" i="1" s="1"/>
  <c r="L388" i="1" s="1"/>
  <c r="M388" i="1" s="1"/>
  <c r="H389" i="1"/>
  <c r="I389" i="1"/>
  <c r="J389" i="1" a="1"/>
  <c r="J389" i="1" s="1"/>
  <c r="K389" i="1" s="1"/>
  <c r="L389" i="1" s="1"/>
  <c r="M389" i="1" s="1"/>
  <c r="H390" i="1"/>
  <c r="I390" i="1"/>
  <c r="J390" i="1" a="1"/>
  <c r="J390" i="1" s="1"/>
  <c r="K390" i="1" s="1"/>
  <c r="L390" i="1" s="1"/>
  <c r="M390" i="1" s="1"/>
  <c r="H391" i="1"/>
  <c r="I391" i="1"/>
  <c r="J391" i="1" a="1"/>
  <c r="J391" i="1" s="1"/>
  <c r="K391" i="1" s="1"/>
  <c r="L391" i="1" s="1"/>
  <c r="M391" i="1" s="1"/>
  <c r="H392" i="1"/>
  <c r="I392" i="1"/>
  <c r="J392" i="1" a="1"/>
  <c r="J392" i="1" s="1"/>
  <c r="K392" i="1" s="1"/>
  <c r="L392" i="1" s="1"/>
  <c r="M392" i="1" s="1"/>
  <c r="H393" i="1"/>
  <c r="I393" i="1"/>
  <c r="J393" i="1" a="1"/>
  <c r="J393" i="1" s="1"/>
  <c r="K393" i="1" s="1"/>
  <c r="L393" i="1" s="1"/>
  <c r="M393" i="1" s="1"/>
  <c r="H394" i="1"/>
  <c r="I394" i="1"/>
  <c r="J394" i="1" a="1"/>
  <c r="J394" i="1" s="1"/>
  <c r="K394" i="1" s="1"/>
  <c r="L394" i="1" s="1"/>
  <c r="M394" i="1" s="1"/>
  <c r="H395" i="1"/>
  <c r="I395" i="1"/>
  <c r="J395" i="1" a="1"/>
  <c r="J395" i="1" s="1"/>
  <c r="K395" i="1" s="1"/>
  <c r="L395" i="1" s="1"/>
  <c r="M395" i="1" s="1"/>
  <c r="H396" i="1"/>
  <c r="I396" i="1"/>
  <c r="J396" i="1" a="1"/>
  <c r="J396" i="1" s="1"/>
  <c r="K396" i="1" s="1"/>
  <c r="L396" i="1" s="1"/>
  <c r="M396" i="1" s="1"/>
  <c r="H397" i="1"/>
  <c r="I397" i="1"/>
  <c r="J397" i="1" a="1"/>
  <c r="J397" i="1" s="1"/>
  <c r="K397" i="1" s="1"/>
  <c r="L397" i="1" s="1"/>
  <c r="M397" i="1" s="1"/>
  <c r="H398" i="1"/>
  <c r="I398" i="1"/>
  <c r="J398" i="1" a="1"/>
  <c r="J398" i="1" s="1"/>
  <c r="K398" i="1" s="1"/>
  <c r="L398" i="1" s="1"/>
  <c r="M398" i="1" s="1"/>
  <c r="H399" i="1"/>
  <c r="I399" i="1"/>
  <c r="J399" i="1" a="1"/>
  <c r="J399" i="1" s="1"/>
  <c r="K399" i="1" s="1"/>
  <c r="L399" i="1" s="1"/>
  <c r="M399" i="1" s="1"/>
  <c r="H400" i="1"/>
  <c r="I400" i="1"/>
  <c r="J400" i="1" a="1"/>
  <c r="J400" i="1" s="1"/>
  <c r="K400" i="1" s="1"/>
  <c r="L400" i="1" s="1"/>
  <c r="M400" i="1" s="1"/>
  <c r="H401" i="1"/>
  <c r="I401" i="1"/>
  <c r="J401" i="1" a="1"/>
  <c r="J401" i="1" s="1"/>
  <c r="K401" i="1" s="1"/>
  <c r="L401" i="1" s="1"/>
  <c r="M401" i="1" s="1"/>
  <c r="H402" i="1"/>
  <c r="I402" i="1"/>
  <c r="J402" i="1" a="1"/>
  <c r="J402" i="1" s="1"/>
  <c r="K402" i="1" s="1"/>
  <c r="L402" i="1" s="1"/>
  <c r="M402" i="1" s="1"/>
  <c r="H403" i="1"/>
  <c r="I403" i="1"/>
  <c r="J403" i="1" a="1"/>
  <c r="J403" i="1" s="1"/>
  <c r="K403" i="1" s="1"/>
  <c r="L403" i="1" s="1"/>
  <c r="M403" i="1" s="1"/>
  <c r="H404" i="1"/>
  <c r="I404" i="1"/>
  <c r="J404" i="1" a="1"/>
  <c r="J404" i="1" s="1"/>
  <c r="K404" i="1" s="1"/>
  <c r="L404" i="1" s="1"/>
  <c r="M404" i="1" s="1"/>
  <c r="H405" i="1"/>
  <c r="I405" i="1"/>
  <c r="J405" i="1" a="1"/>
  <c r="J405" i="1" s="1"/>
  <c r="K405" i="1" s="1"/>
  <c r="L405" i="1" s="1"/>
  <c r="M405" i="1" s="1"/>
  <c r="H406" i="1"/>
  <c r="I406" i="1"/>
  <c r="J406" i="1" a="1"/>
  <c r="J406" i="1" s="1"/>
  <c r="K406" i="1" s="1"/>
  <c r="L406" i="1" s="1"/>
  <c r="M406" i="1" s="1"/>
  <c r="H407" i="1"/>
  <c r="I407" i="1"/>
  <c r="J407" i="1" a="1"/>
  <c r="J407" i="1" s="1"/>
  <c r="K407" i="1" s="1"/>
  <c r="L407" i="1" s="1"/>
  <c r="M407" i="1" s="1"/>
  <c r="H408" i="1"/>
  <c r="I408" i="1"/>
  <c r="J408" i="1" a="1"/>
  <c r="J408" i="1" s="1"/>
  <c r="K408" i="1" s="1"/>
  <c r="L408" i="1" s="1"/>
  <c r="M408" i="1" s="1"/>
  <c r="H409" i="1"/>
  <c r="I409" i="1"/>
  <c r="J409" i="1" a="1"/>
  <c r="J409" i="1" s="1"/>
  <c r="K409" i="1" s="1"/>
  <c r="L409" i="1" s="1"/>
  <c r="M409" i="1" s="1"/>
  <c r="H410" i="1"/>
  <c r="I410" i="1"/>
  <c r="J410" i="1" a="1"/>
  <c r="J410" i="1" s="1"/>
  <c r="K410" i="1" s="1"/>
  <c r="L410" i="1" s="1"/>
  <c r="M410" i="1" s="1"/>
  <c r="H411" i="1"/>
  <c r="I411" i="1"/>
  <c r="J411" i="1" a="1"/>
  <c r="J411" i="1" s="1"/>
  <c r="K411" i="1" s="1"/>
  <c r="L411" i="1" s="1"/>
  <c r="M411" i="1" s="1"/>
  <c r="H412" i="1"/>
  <c r="I412" i="1"/>
  <c r="J412" i="1" a="1"/>
  <c r="J412" i="1" s="1"/>
  <c r="K412" i="1" s="1"/>
  <c r="L412" i="1" s="1"/>
  <c r="M412" i="1" s="1"/>
  <c r="H413" i="1"/>
  <c r="I413" i="1"/>
  <c r="J413" i="1" a="1"/>
  <c r="J413" i="1" s="1"/>
  <c r="K413" i="1" s="1"/>
  <c r="L413" i="1" s="1"/>
  <c r="M413" i="1" s="1"/>
  <c r="H414" i="1"/>
  <c r="I414" i="1"/>
  <c r="J414" i="1" a="1"/>
  <c r="J414" i="1" s="1"/>
  <c r="K414" i="1" s="1"/>
  <c r="L414" i="1" s="1"/>
  <c r="M414" i="1" s="1"/>
  <c r="H415" i="1"/>
  <c r="I415" i="1"/>
  <c r="J415" i="1" a="1"/>
  <c r="J415" i="1" s="1"/>
  <c r="K415" i="1" s="1"/>
  <c r="L415" i="1" s="1"/>
  <c r="M415" i="1" s="1"/>
  <c r="H416" i="1"/>
  <c r="I416" i="1"/>
  <c r="J416" i="1" a="1"/>
  <c r="J416" i="1" s="1"/>
  <c r="K416" i="1" s="1"/>
  <c r="L416" i="1" s="1"/>
  <c r="M416" i="1" s="1"/>
  <c r="H417" i="1"/>
  <c r="I417" i="1"/>
  <c r="J417" i="1" a="1"/>
  <c r="J417" i="1" s="1"/>
  <c r="K417" i="1" s="1"/>
  <c r="L417" i="1" s="1"/>
  <c r="M417" i="1" s="1"/>
  <c r="H418" i="1"/>
  <c r="I418" i="1"/>
  <c r="J418" i="1" a="1"/>
  <c r="J418" i="1" s="1"/>
  <c r="K418" i="1" s="1"/>
  <c r="L418" i="1" s="1"/>
  <c r="M418" i="1" s="1"/>
  <c r="H419" i="1"/>
  <c r="I419" i="1"/>
  <c r="J419" i="1" a="1"/>
  <c r="J419" i="1" s="1"/>
  <c r="K419" i="1" s="1"/>
  <c r="L419" i="1" s="1"/>
  <c r="M419" i="1" s="1"/>
  <c r="H420" i="1"/>
  <c r="I420" i="1"/>
  <c r="J420" i="1" a="1"/>
  <c r="J420" i="1" s="1"/>
  <c r="K420" i="1" s="1"/>
  <c r="L420" i="1" s="1"/>
  <c r="M420" i="1" s="1"/>
  <c r="H421" i="1"/>
  <c r="I421" i="1"/>
  <c r="J421" i="1" a="1"/>
  <c r="J421" i="1" s="1"/>
  <c r="K421" i="1" s="1"/>
  <c r="L421" i="1" s="1"/>
  <c r="M421" i="1" s="1"/>
  <c r="H422" i="1"/>
  <c r="I422" i="1"/>
  <c r="J422" i="1" a="1"/>
  <c r="J422" i="1" s="1"/>
  <c r="K422" i="1" s="1"/>
  <c r="L422" i="1" s="1"/>
  <c r="M422" i="1" s="1"/>
  <c r="H423" i="1"/>
  <c r="I423" i="1"/>
  <c r="J423" i="1" a="1"/>
  <c r="J423" i="1" s="1"/>
  <c r="K423" i="1" s="1"/>
  <c r="L423" i="1" s="1"/>
  <c r="M423" i="1" s="1"/>
  <c r="H424" i="1"/>
  <c r="I424" i="1"/>
  <c r="J424" i="1" a="1"/>
  <c r="J424" i="1" s="1"/>
  <c r="K424" i="1" s="1"/>
  <c r="L424" i="1" s="1"/>
  <c r="M424" i="1" s="1"/>
  <c r="H425" i="1"/>
  <c r="I425" i="1"/>
  <c r="J425" i="1" a="1"/>
  <c r="J425" i="1" s="1"/>
  <c r="K425" i="1" s="1"/>
  <c r="L425" i="1" s="1"/>
  <c r="M425" i="1" s="1"/>
  <c r="H426" i="1"/>
  <c r="I426" i="1"/>
  <c r="J426" i="1" a="1"/>
  <c r="J426" i="1" s="1"/>
  <c r="K426" i="1" s="1"/>
  <c r="L426" i="1" s="1"/>
  <c r="M426" i="1" s="1"/>
  <c r="H427" i="1"/>
  <c r="I427" i="1"/>
  <c r="J427" i="1" a="1"/>
  <c r="J427" i="1" s="1"/>
  <c r="K427" i="1" s="1"/>
  <c r="L427" i="1" s="1"/>
  <c r="M427" i="1" s="1"/>
  <c r="H428" i="1"/>
  <c r="I428" i="1"/>
  <c r="J428" i="1" a="1"/>
  <c r="J428" i="1" s="1"/>
  <c r="K428" i="1" s="1"/>
  <c r="L428" i="1" s="1"/>
  <c r="M428" i="1" s="1"/>
  <c r="H429" i="1"/>
  <c r="I429" i="1"/>
  <c r="J429" i="1" a="1"/>
  <c r="J429" i="1"/>
  <c r="K429" i="1" s="1"/>
  <c r="L429" i="1" s="1"/>
  <c r="M429" i="1" s="1"/>
  <c r="H430" i="1"/>
  <c r="I430" i="1"/>
  <c r="J430" i="1" a="1"/>
  <c r="J430" i="1"/>
  <c r="K430" i="1" s="1"/>
  <c r="L430" i="1" s="1"/>
  <c r="M430" i="1" s="1"/>
  <c r="H431" i="1"/>
  <c r="I431" i="1"/>
  <c r="J431" i="1" a="1"/>
  <c r="J431" i="1" s="1"/>
  <c r="K431" i="1" s="1"/>
  <c r="L431" i="1" s="1"/>
  <c r="M431" i="1" s="1"/>
  <c r="H432" i="1"/>
  <c r="I432" i="1"/>
  <c r="J432" i="1" a="1"/>
  <c r="J432" i="1" s="1"/>
  <c r="K432" i="1" s="1"/>
  <c r="L432" i="1" s="1"/>
  <c r="M432" i="1" s="1"/>
  <c r="H433" i="1"/>
  <c r="I433" i="1"/>
  <c r="J433" i="1" a="1"/>
  <c r="J433" i="1" s="1"/>
  <c r="K433" i="1" s="1"/>
  <c r="L433" i="1" s="1"/>
  <c r="M433" i="1" s="1"/>
  <c r="H434" i="1"/>
  <c r="I434" i="1"/>
  <c r="J434" i="1" a="1"/>
  <c r="J434" i="1" s="1"/>
  <c r="K434" i="1" s="1"/>
  <c r="L434" i="1" s="1"/>
  <c r="M434" i="1" s="1"/>
  <c r="H435" i="1"/>
  <c r="I435" i="1"/>
  <c r="J435" i="1" a="1"/>
  <c r="J435" i="1" s="1"/>
  <c r="K435" i="1" s="1"/>
  <c r="L435" i="1" s="1"/>
  <c r="M435" i="1" s="1"/>
  <c r="H436" i="1"/>
  <c r="I436" i="1"/>
  <c r="J436" i="1" a="1"/>
  <c r="J436" i="1" s="1"/>
  <c r="K436" i="1" s="1"/>
  <c r="L436" i="1" s="1"/>
  <c r="M436" i="1" s="1"/>
  <c r="H437" i="1"/>
  <c r="I437" i="1"/>
  <c r="J437" i="1" a="1"/>
  <c r="J437" i="1" s="1"/>
  <c r="K437" i="1" s="1"/>
  <c r="L437" i="1" s="1"/>
  <c r="M437" i="1" s="1"/>
  <c r="H438" i="1"/>
  <c r="I438" i="1"/>
  <c r="J438" i="1" a="1"/>
  <c r="J438" i="1" s="1"/>
  <c r="K438" i="1" s="1"/>
  <c r="L438" i="1" s="1"/>
  <c r="M438" i="1" s="1"/>
  <c r="H439" i="1"/>
  <c r="I439" i="1"/>
  <c r="J439" i="1" a="1"/>
  <c r="J439" i="1" s="1"/>
  <c r="K439" i="1" s="1"/>
  <c r="L439" i="1" s="1"/>
  <c r="M439" i="1" s="1"/>
  <c r="H440" i="1"/>
  <c r="I440" i="1"/>
  <c r="J440" i="1" a="1"/>
  <c r="J440" i="1" s="1"/>
  <c r="K440" i="1" s="1"/>
  <c r="L440" i="1" s="1"/>
  <c r="M440" i="1" s="1"/>
  <c r="H441" i="1"/>
  <c r="I441" i="1"/>
  <c r="J441" i="1" a="1"/>
  <c r="J441" i="1" s="1"/>
  <c r="K441" i="1" s="1"/>
  <c r="L441" i="1" s="1"/>
  <c r="M441" i="1" s="1"/>
  <c r="H442" i="1"/>
  <c r="I442" i="1"/>
  <c r="J442" i="1" a="1"/>
  <c r="J442" i="1" s="1"/>
  <c r="K442" i="1" s="1"/>
  <c r="L442" i="1" s="1"/>
  <c r="M442" i="1" s="1"/>
  <c r="H443" i="1"/>
  <c r="I443" i="1"/>
  <c r="J443" i="1" a="1"/>
  <c r="J443" i="1" s="1"/>
  <c r="K443" i="1" s="1"/>
  <c r="L443" i="1" s="1"/>
  <c r="M443" i="1" s="1"/>
  <c r="H444" i="1"/>
  <c r="I444" i="1"/>
  <c r="J444" i="1" a="1"/>
  <c r="J444" i="1" s="1"/>
  <c r="K444" i="1" s="1"/>
  <c r="L444" i="1" s="1"/>
  <c r="M444" i="1" s="1"/>
  <c r="H445" i="1"/>
  <c r="I445" i="1"/>
  <c r="J445" i="1" a="1"/>
  <c r="J445" i="1"/>
  <c r="K445" i="1" s="1"/>
  <c r="L445" i="1" s="1"/>
  <c r="M445" i="1" s="1"/>
  <c r="H446" i="1"/>
  <c r="I446" i="1"/>
  <c r="J446" i="1" a="1"/>
  <c r="J446" i="1"/>
  <c r="K446" i="1" s="1"/>
  <c r="L446" i="1" s="1"/>
  <c r="M446" i="1" s="1"/>
  <c r="H447" i="1"/>
  <c r="I447" i="1"/>
  <c r="J447" i="1" a="1"/>
  <c r="J447" i="1" s="1"/>
  <c r="K447" i="1" s="1"/>
  <c r="L447" i="1" s="1"/>
  <c r="M447" i="1" s="1"/>
  <c r="H448" i="1"/>
  <c r="I448" i="1"/>
  <c r="J448" i="1" a="1"/>
  <c r="J448" i="1" s="1"/>
  <c r="K448" i="1" s="1"/>
  <c r="L448" i="1" s="1"/>
  <c r="M448" i="1" s="1"/>
  <c r="H449" i="1"/>
  <c r="I449" i="1"/>
  <c r="J449" i="1" a="1"/>
  <c r="J449" i="1" s="1"/>
  <c r="K449" i="1" s="1"/>
  <c r="L449" i="1" s="1"/>
  <c r="M449" i="1" s="1"/>
  <c r="H450" i="1"/>
  <c r="I450" i="1"/>
  <c r="J450" i="1" a="1"/>
  <c r="J450" i="1" s="1"/>
  <c r="K450" i="1" s="1"/>
  <c r="L450" i="1" s="1"/>
  <c r="M450" i="1" s="1"/>
  <c r="H451" i="1"/>
  <c r="I451" i="1"/>
  <c r="J451" i="1" a="1"/>
  <c r="J451" i="1" s="1"/>
  <c r="K451" i="1" s="1"/>
  <c r="L451" i="1" s="1"/>
  <c r="M451" i="1" s="1"/>
  <c r="H452" i="1"/>
  <c r="I452" i="1"/>
  <c r="J452" i="1" a="1"/>
  <c r="J452" i="1" s="1"/>
  <c r="K452" i="1" s="1"/>
  <c r="L452" i="1" s="1"/>
  <c r="M452" i="1" s="1"/>
  <c r="H453" i="1"/>
  <c r="I453" i="1"/>
  <c r="J453" i="1" a="1"/>
  <c r="J453" i="1" s="1"/>
  <c r="K453" i="1" s="1"/>
  <c r="L453" i="1" s="1"/>
  <c r="M453" i="1" s="1"/>
  <c r="H454" i="1"/>
  <c r="I454" i="1"/>
  <c r="J454" i="1" a="1"/>
  <c r="J454" i="1" s="1"/>
  <c r="K454" i="1" s="1"/>
  <c r="L454" i="1" s="1"/>
  <c r="M454" i="1" s="1"/>
  <c r="H455" i="1"/>
  <c r="I455" i="1"/>
  <c r="J455" i="1" a="1"/>
  <c r="J455" i="1" s="1"/>
  <c r="K455" i="1" s="1"/>
  <c r="L455" i="1" s="1"/>
  <c r="M455" i="1" s="1"/>
  <c r="H456" i="1"/>
  <c r="I456" i="1"/>
  <c r="J456" i="1" a="1"/>
  <c r="J456" i="1" s="1"/>
  <c r="K456" i="1" s="1"/>
  <c r="L456" i="1" s="1"/>
  <c r="M456" i="1" s="1"/>
  <c r="H457" i="1"/>
  <c r="I457" i="1"/>
  <c r="J457" i="1" a="1"/>
  <c r="J457" i="1" s="1"/>
  <c r="K457" i="1" s="1"/>
  <c r="L457" i="1" s="1"/>
  <c r="M457" i="1" s="1"/>
  <c r="H458" i="1"/>
  <c r="I458" i="1"/>
  <c r="J458" i="1" a="1"/>
  <c r="J458" i="1" s="1"/>
  <c r="K458" i="1" s="1"/>
  <c r="L458" i="1" s="1"/>
  <c r="M458" i="1" s="1"/>
  <c r="H459" i="1"/>
  <c r="I459" i="1"/>
  <c r="J459" i="1" a="1"/>
  <c r="J459" i="1" s="1"/>
  <c r="K459" i="1" s="1"/>
  <c r="L459" i="1" s="1"/>
  <c r="M459" i="1" s="1"/>
  <c r="H460" i="1"/>
  <c r="I460" i="1"/>
  <c r="J460" i="1" a="1"/>
  <c r="J460" i="1" s="1"/>
  <c r="K460" i="1" s="1"/>
  <c r="L460" i="1" s="1"/>
  <c r="M460" i="1" s="1"/>
  <c r="H461" i="1"/>
  <c r="I461" i="1"/>
  <c r="J461" i="1" a="1"/>
  <c r="J461" i="1" s="1"/>
  <c r="K461" i="1" s="1"/>
  <c r="L461" i="1" s="1"/>
  <c r="M461" i="1" s="1"/>
  <c r="H462" i="1"/>
  <c r="I462" i="1"/>
  <c r="J462" i="1" a="1"/>
  <c r="J462" i="1" s="1"/>
  <c r="K462" i="1" s="1"/>
  <c r="L462" i="1" s="1"/>
  <c r="M462" i="1" s="1"/>
  <c r="G463" i="1"/>
  <c r="I463" i="1" l="1"/>
  <c r="M463" i="1"/>
  <c r="H463" i="1"/>
  <c r="L463" i="1"/>
  <c r="K463" i="1"/>
  <c r="J46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<sst xmlns="http://schemas.openxmlformats.org/spreadsheetml/2006/main" count="2293" uniqueCount="740">
  <si>
    <t>INSTITUTO TECNICO SUPERIOR COMUNITARIO ITSC</t>
  </si>
  <si>
    <t>DIRECCION DE GESTION HUMANA</t>
  </si>
  <si>
    <t xml:space="preserve">No  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</si>
  <si>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</si>
  <si>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</si>
  <si>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</si>
  <si>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</si>
  <si>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</si>
  <si>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</si>
  <si>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</si>
  <si>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</si>
  <si>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</si>
  <si>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</si>
  <si>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</si>
  <si>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</si>
  <si>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RECTOR</t>
  </si>
  <si>
    <t>M</t>
  </si>
  <si>
    <t>LIBRE NOMBRAMIENTO Y REMOCION</t>
  </si>
  <si>
    <t>RECTORIA</t>
  </si>
  <si>
    <t>MARITZA ANTONIA CONTRERAS BRITO</t>
  </si>
  <si>
    <t>VICERRECTORA ADMVA Y FINANCIER</t>
  </si>
  <si>
    <t>F</t>
  </si>
  <si>
    <t>VICERECTORIA ADMINISTRATIVA Y FINACIERA</t>
  </si>
  <si>
    <t>CARLOS MARCEL MENDIETA RODRIGUEZ</t>
  </si>
  <si>
    <t>VICERRECTOR ACADEMICO</t>
  </si>
  <si>
    <t>VICERECTORIA  ACADEMICA</t>
  </si>
  <si>
    <t>ALFREDO HERRERA RODRIGUEZ</t>
  </si>
  <si>
    <t>VICERRECTOR  VINCULACIÓN Y EXT</t>
  </si>
  <si>
    <t>VICERRECTORIA DE VINCULACION Y EXTENSION</t>
  </si>
  <si>
    <t>CARLOS RAFAEL PERALTA RAMOS</t>
  </si>
  <si>
    <t>Coordinador de Electricidad y</t>
  </si>
  <si>
    <t>FIJO</t>
  </si>
  <si>
    <t>CARRERA DE ELECTRICIDAD Y REFRIGERACION</t>
  </si>
  <si>
    <t>EUGENIO DE JESUS MARTINEZ CASILLA</t>
  </si>
  <si>
    <t>Coordinador de Mecanica Automo</t>
  </si>
  <si>
    <t>CARRERA DE MECANICA AUTOMOTRIZ</t>
  </si>
  <si>
    <t>BESSIE NOELLY NIÑO GUTIERREZ</t>
  </si>
  <si>
    <t>Coordinador del Area de Salud</t>
  </si>
  <si>
    <t>AREA DE SALUD</t>
  </si>
  <si>
    <t>ANDRES GUILLERMO PICHARDO SMITH</t>
  </si>
  <si>
    <t>ADM. DE BASE DE DATOS</t>
  </si>
  <si>
    <t>DIRECCION DE INFORMATICA</t>
  </si>
  <si>
    <t>ROSANNI PEREZ FELIZ</t>
  </si>
  <si>
    <t>AUX.  ADMINISTRATIVO (A)</t>
  </si>
  <si>
    <t>JOSE LUIS ECHAVARRIA</t>
  </si>
  <si>
    <t>Director del Departamento de M</t>
  </si>
  <si>
    <t>DIRECCION DE MANTENIMIENTO</t>
  </si>
  <si>
    <t>FANY MARTINEZ DE LOS SANTOS</t>
  </si>
  <si>
    <t>Conserje</t>
  </si>
  <si>
    <t>UNIDAD MANTENIMIENTO Y SERV. GENERALES</t>
  </si>
  <si>
    <t>ARELIS FLORES RUBI</t>
  </si>
  <si>
    <t>NATIVIDAD MARTINEZ CAPELLAN</t>
  </si>
  <si>
    <t>ANALISTA DE CAPAC. Y DESARROLL</t>
  </si>
  <si>
    <t>MARIA ELENA MORA CONCEPCION</t>
  </si>
  <si>
    <t>Auxiliar de los Laboratorios d</t>
  </si>
  <si>
    <t>CARLOS GREGORIO RAMIREZ SANTOS</t>
  </si>
  <si>
    <t>Auxiliar laboratorio física</t>
  </si>
  <si>
    <t>LABORATORIOS DE CIENCIAS BASICAS</t>
  </si>
  <si>
    <t>EDWIN SALAZAR</t>
  </si>
  <si>
    <t>ENC. DEPTO HOMOLOGACION Y CURR</t>
  </si>
  <si>
    <t>HOMOLOGACION Y CURRICULUM</t>
  </si>
  <si>
    <t>JUAN CARLOS JULIO FERNANDEZ GARCIA</t>
  </si>
  <si>
    <t>Coordinador de la Carrera de F</t>
  </si>
  <si>
    <t>CARRERA DE FOTOGRAFIA</t>
  </si>
  <si>
    <t>BELGICA CESARINA NAUT MEDINA</t>
  </si>
  <si>
    <t>Coordinadora de los laboratori</t>
  </si>
  <si>
    <t>MELVIN RAMON PAULA LANTIGUA</t>
  </si>
  <si>
    <t>Recepcionista</t>
  </si>
  <si>
    <t>UNIDAD DE SERVICIO AL PUBLICO</t>
  </si>
  <si>
    <t>GREISY LISBETH BAUTISTA GUERRA</t>
  </si>
  <si>
    <t>CARRERA DE ODONTOLOGIA</t>
  </si>
  <si>
    <t>AURIS FRANCINA VEGAZO LOCKHART</t>
  </si>
  <si>
    <t>Coordinadora de la carrera de</t>
  </si>
  <si>
    <t>CARRERA DE LOGISTICA</t>
  </si>
  <si>
    <t>FAUSTO ANTONIO SURIEL ROSARIO</t>
  </si>
  <si>
    <t>Tecnico de lab. Imágenes Medic</t>
  </si>
  <si>
    <t>LEONOR KARINA ORTIZ MONAGAS DE VELAZ</t>
  </si>
  <si>
    <t>Coordinadora de Laboratorios d</t>
  </si>
  <si>
    <t>AREA DE ARTES</t>
  </si>
  <si>
    <t>HECTOR JOSE BURGOS</t>
  </si>
  <si>
    <t>Auxiliar de Sonido en Auditori</t>
  </si>
  <si>
    <t>SAMUEL BUACIER TORIBIO</t>
  </si>
  <si>
    <t>SUPERV. DE ECONOMATO</t>
  </si>
  <si>
    <t>UNIDAD DE TESORERIA</t>
  </si>
  <si>
    <t>MIRCA ESVELYN BELLO ZABALA</t>
  </si>
  <si>
    <t>DIRECCION DE VINC. EMPRESAS,  NEG. Y EMP</t>
  </si>
  <si>
    <t>MARCOS AMERICO RODRIGUEZ DE LOS SANT</t>
  </si>
  <si>
    <t>AUX. LABORATORIOS QUIMICA</t>
  </si>
  <si>
    <t>VIRGILIO OGANDO MEZQUITA</t>
  </si>
  <si>
    <t>Soporte Informatico</t>
  </si>
  <si>
    <t>ERIDANIA CRISTINA LEGUIZAMON JAVIER</t>
  </si>
  <si>
    <t>ANALISTA DE REGISTRO</t>
  </si>
  <si>
    <t>UNIDAD DE REGISTRO</t>
  </si>
  <si>
    <t>JESUS RODRIGUEZ DE JESUS</t>
  </si>
  <si>
    <t>MAYORDOMO</t>
  </si>
  <si>
    <t>DEVORA RAQUEL DE LOS SANTOS GONZALEZ</t>
  </si>
  <si>
    <t>Auxiliar de cafeteria</t>
  </si>
  <si>
    <t>AREA DE TURISMO</t>
  </si>
  <si>
    <t>ANGEL RAFAEL RIVAS LECLERC</t>
  </si>
  <si>
    <t>CHIEF STEWARD</t>
  </si>
  <si>
    <t>FRANCISCO ANTONIO GIL LORA</t>
  </si>
  <si>
    <t>SUPERVISOR DE JARDINERIA</t>
  </si>
  <si>
    <t>MANUEL EDUARDO ROMERO MONTAS</t>
  </si>
  <si>
    <t>Ayudante de Electricidad</t>
  </si>
  <si>
    <t>INGRID JANET VALDEZ RICHARDSON</t>
  </si>
  <si>
    <t>ENC.  DIVISION DE ADMISION</t>
  </si>
  <si>
    <t>UNIDAD DE ADMISION</t>
  </si>
  <si>
    <t>SAULO EMMANUEL CASTILLO ANTIGUA</t>
  </si>
  <si>
    <t>CARRERA DE ELECTRONICA</t>
  </si>
  <si>
    <t>NEHEMIAS FELIZ SUERO</t>
  </si>
  <si>
    <t>Coordinador de los Laboratorio</t>
  </si>
  <si>
    <t>AREA DE INFORMATICA</t>
  </si>
  <si>
    <t>PAULA MIOSOTIS FERNANDEZ AMPARO</t>
  </si>
  <si>
    <t>COORD. LAB. CONSTRUCCION</t>
  </si>
  <si>
    <t>AREA DE CONSTRUCCION</t>
  </si>
  <si>
    <t>MOISES SANTANA CASTRO</t>
  </si>
  <si>
    <t>Psicologo</t>
  </si>
  <si>
    <t>UNIDAD ORIENTACION ACADEMICA</t>
  </si>
  <si>
    <t>JOSE ABREU SANCHEZ</t>
  </si>
  <si>
    <t>MAGDELINE ORTIZ ZABALA</t>
  </si>
  <si>
    <t>SECRETARIA AUXILIAR BIBLIOTECA</t>
  </si>
  <si>
    <t>LOIDA ESTHER MADERA PEÑA</t>
  </si>
  <si>
    <t>Orientadora</t>
  </si>
  <si>
    <t>PEDRO JULIO SANCHEZ JEREZ</t>
  </si>
  <si>
    <t>Mayordomo</t>
  </si>
  <si>
    <t>SALLY JOSLYN PEÑA MARTINEZ</t>
  </si>
  <si>
    <t>Coordinadora de Manufactura</t>
  </si>
  <si>
    <t>DANNY MARGARITA MEJIA ORTIZ</t>
  </si>
  <si>
    <t>Secretaria Auxiliar</t>
  </si>
  <si>
    <t>JUAN ANIBAL JOSE PAULINO</t>
  </si>
  <si>
    <t>AUXILIAR TEC. VICERRECTORIA</t>
  </si>
  <si>
    <t>DIRECCION DE EXTENSION  Y VINC. COMUNITA</t>
  </si>
  <si>
    <t>ROGELIO ANTONIO SUBERVI SOSA</t>
  </si>
  <si>
    <t>Camarero</t>
  </si>
  <si>
    <t>WENDY SUSANA LIZ QUELIZ AQUINO</t>
  </si>
  <si>
    <t>Tecnico de Arte y Cultura</t>
  </si>
  <si>
    <t>UNIDAD SERVICIOS ESTUDIANTILES</t>
  </si>
  <si>
    <t>JAVIER GALVA GORIUP</t>
  </si>
  <si>
    <t>Técnico de los Laboratorios de</t>
  </si>
  <si>
    <t>PABLO ISAIAS SUAZO CASADO</t>
  </si>
  <si>
    <t>JOHANNA DOVIL CALIX DE BAEZ</t>
  </si>
  <si>
    <t>Auxiliar de los laboratorios d</t>
  </si>
  <si>
    <t>AREA DE MANUFACTURA</t>
  </si>
  <si>
    <t>JOSE WILLIAM TAVAREZ ARIAS</t>
  </si>
  <si>
    <t>Encargado de la Unidad de Cont</t>
  </si>
  <si>
    <t>DIRECCION DE RECURSOS HUMANOS</t>
  </si>
  <si>
    <t>ODELL ANTONIO REYNOSO SANTOS</t>
  </si>
  <si>
    <t>Auxiliar de laboratorio de Ele</t>
  </si>
  <si>
    <t>ENMANUEL ANTONIO HIDALGO VENTURA</t>
  </si>
  <si>
    <t>HILDA IVELY ALTAGRACIA ARIAS CRUZ</t>
  </si>
  <si>
    <t>Coordinadora de los Lab. Y Est</t>
  </si>
  <si>
    <t>ANGEL ERNESTO GUERRERO PEREZ</t>
  </si>
  <si>
    <t>Auxiliar de Laboratorio de Sol</t>
  </si>
  <si>
    <t>SANTIAGO RAFAEL REYES GARCIA</t>
  </si>
  <si>
    <t>ENC. DEPTO GESTION VIRTUAL</t>
  </si>
  <si>
    <t>MAYRA ALEJANDRA REGALADO ROBLES</t>
  </si>
  <si>
    <t>Auxiliar de Laboratorio de Imá</t>
  </si>
  <si>
    <t>RONALD ALBERTO SANTOS NUÑEZ</t>
  </si>
  <si>
    <t>AGUEDA ESTHER MAGALY JIMENEZ CHALAS</t>
  </si>
  <si>
    <t>GABRIEL BELLIARD PICHARDO</t>
  </si>
  <si>
    <t>TECNICO DE ARTE</t>
  </si>
  <si>
    <t>JUAN ANTONIO DEMORIZI SANTOS</t>
  </si>
  <si>
    <t>JUAN ANTONIO MIRANDA REYES</t>
  </si>
  <si>
    <t>COORD. LAB. MANUFACTURA</t>
  </si>
  <si>
    <t>FRANCISCO LORENZO DE LA ROSA</t>
  </si>
  <si>
    <t>YASMIN ALTAGRACIA POLANCO SANTIAGO</t>
  </si>
  <si>
    <t>ELIZABETH MARIA JOSEFINA ROSARIO MAR</t>
  </si>
  <si>
    <t>MEDICO DE ATENCION PRIMARIA</t>
  </si>
  <si>
    <t>JOSE RAMON JIMENEZ</t>
  </si>
  <si>
    <t>Auxiliar Administrativo</t>
  </si>
  <si>
    <t>ENMANUELLE GERALDINO AMARANTE</t>
  </si>
  <si>
    <t>AUX. LABORATORIOS  INFORMATICA</t>
  </si>
  <si>
    <t>GREGORIO RAMON JIMENEZ JIMENEZ</t>
  </si>
  <si>
    <t>Auxiliar de los Lab. De Idioma</t>
  </si>
  <si>
    <t>ESCUELA DE IDIOMAS</t>
  </si>
  <si>
    <t>ALVARO JOSE ALCEQUIEZ ESTEVEZ</t>
  </si>
  <si>
    <t>Coordinador de Laboratorios de</t>
  </si>
  <si>
    <t>CAROLYN NAIROBY FELIZ MERCADO</t>
  </si>
  <si>
    <t>MAYELIN BAEZ CALZADO</t>
  </si>
  <si>
    <t>AUX. LAB. ODONTOLOGIA</t>
  </si>
  <si>
    <t>RAMON ANTONIO REYES CARABALLO</t>
  </si>
  <si>
    <t>ADMINISTRADOR DE REDES Y COM.</t>
  </si>
  <si>
    <t>JAVIER FRANCISCO VIÑAS FELIZ</t>
  </si>
  <si>
    <t>ENC. ADMISTRACION Y SERVICIOS</t>
  </si>
  <si>
    <t>MADELYN EIMY MOREL MATA</t>
  </si>
  <si>
    <t>Steward de Cafeteria</t>
  </si>
  <si>
    <t>YOLAINE ESMERALDA ORTEGA TIBREY</t>
  </si>
  <si>
    <t>AUX. LAB.  BIOLOGIA</t>
  </si>
  <si>
    <t>ERICK ROQUE MONTERO</t>
  </si>
  <si>
    <t>ALEJANDRO EIJI AYUKAWA BUENO</t>
  </si>
  <si>
    <t>AUX. LABORATORIOS ELECTRONICA</t>
  </si>
  <si>
    <t>MARCO ANTONIO MARTINEZ MEJIA</t>
  </si>
  <si>
    <t>AUX. LABORAT. ELECTRONICA</t>
  </si>
  <si>
    <t>JUAN ALEJANDRO CONTRERAS DELGADO</t>
  </si>
  <si>
    <t>TECNICO DE LABORATORIO</t>
  </si>
  <si>
    <t>JUAN JEFFERSON SANCHEZ GONZALEZ</t>
  </si>
  <si>
    <t>AUXILIAR LAB. MANUFACTURA</t>
  </si>
  <si>
    <t>EIRON ADONIS FRANCISCO</t>
  </si>
  <si>
    <t>TYRONE DOMINICANO DOTEL CARABALLO</t>
  </si>
  <si>
    <t>ENC. DE LA RADIO</t>
  </si>
  <si>
    <t>DIRECCION DE RELACIONES PUBLICAS</t>
  </si>
  <si>
    <t>PABLO DOMINGUEZ</t>
  </si>
  <si>
    <t>Chofer</t>
  </si>
  <si>
    <t>UNIDAD DE TRANSPORTACION</t>
  </si>
  <si>
    <t>PEDRO REYNALDO SANTANA MARTE</t>
  </si>
  <si>
    <t>MAIKER ELIAS ENCARNACION</t>
  </si>
  <si>
    <t>ANA LUCIA PEREZ TERRERO</t>
  </si>
  <si>
    <t>MARIO MELBIN MARTE JIMENEZ</t>
  </si>
  <si>
    <t>PUBLICISTA</t>
  </si>
  <si>
    <t>GUILLERMO HERASME MONTERO</t>
  </si>
  <si>
    <t>NERY DE LOS ANGELES GRULLON REYES</t>
  </si>
  <si>
    <t>COORD. DISEÑO MUEBLES E INTERI</t>
  </si>
  <si>
    <t>LEOCADIA BAEZ SANCHEZ</t>
  </si>
  <si>
    <t>COORD. DISEÑO GRAFICO</t>
  </si>
  <si>
    <t>YUDERKA DEL ROCIO MONCION GUTIERREZ</t>
  </si>
  <si>
    <t>COORD. AREA DE GASTRONOMIA</t>
  </si>
  <si>
    <t>CLAUDIA CELESTE FLORIMON JIMENEZ</t>
  </si>
  <si>
    <t>ASIST. GENERAL DEL RECTOR</t>
  </si>
  <si>
    <t>RICARDO CESAR REYNOSO RODRIGUEZ</t>
  </si>
  <si>
    <t>Coordinador de Electronica</t>
  </si>
  <si>
    <t>FATIMA MARIA CAMPUSANO MORDAN</t>
  </si>
  <si>
    <t>ABIGAIN BERROA TAVERAS</t>
  </si>
  <si>
    <t>LEONARDO RAFAEL VOLQUES MERCEDES</t>
  </si>
  <si>
    <t>ANALISTA FINANCIERO</t>
  </si>
  <si>
    <t>DEPARTAMENTO DE CONTABILIDAD</t>
  </si>
  <si>
    <t>MARCOS KAMALKIS GUERRERO MARTINO</t>
  </si>
  <si>
    <t>ENC. SESION DE TESORERIA</t>
  </si>
  <si>
    <t>PEDRO PADUA SORIANO</t>
  </si>
  <si>
    <t>SUPERV. ALMACEN Y SUMINISTRO</t>
  </si>
  <si>
    <t>UNIDAD DE COMPRAS Y SUMINISTRO</t>
  </si>
  <si>
    <t>BERENICE ALVAREZ</t>
  </si>
  <si>
    <t>Jardinero</t>
  </si>
  <si>
    <t>JUAN EMILIO ORTIZ BATISTA</t>
  </si>
  <si>
    <t>Pintor</t>
  </si>
  <si>
    <t>PAMELA JANEL SANDOVAL GONZALEZ</t>
  </si>
  <si>
    <t>SECRETARIA EJECUTIVA</t>
  </si>
  <si>
    <t>RAMONA GARCIA</t>
  </si>
  <si>
    <t>MENSAJERO INTERNO</t>
  </si>
  <si>
    <t>UNIDAD DE TRAMITES Y CORRESPONDENCIA</t>
  </si>
  <si>
    <t>SUSANA FIGUEROA MODESTEN</t>
  </si>
  <si>
    <t>SANDRA NUÑEZ THEN</t>
  </si>
  <si>
    <t>SUPERV. CAFETERIA Y COCINA</t>
  </si>
  <si>
    <t>NERSI SHARINA DE LA CRUZ MORENO</t>
  </si>
  <si>
    <t>SECRETARIA</t>
  </si>
  <si>
    <t>DIRECCION ADMINISTRATIVA</t>
  </si>
  <si>
    <t>SANTOS BENJAMIN GUERRERO CASTILLO</t>
  </si>
  <si>
    <t>ENC. DIV. DE VINC. EMPRESARIAL</t>
  </si>
  <si>
    <t>SAHORY ANGELICA PARDILLA</t>
  </si>
  <si>
    <t>SECRETARIA AUXILIAR</t>
  </si>
  <si>
    <t>RUTH ALEXANDRA JAMES DE WINDT</t>
  </si>
  <si>
    <t>TECNICO RRHH</t>
  </si>
  <si>
    <t>ESCARLIN ALTAGRACIA GOMEZ RAMOS</t>
  </si>
  <si>
    <t>TECNICO EN CONTABILIDAD</t>
  </si>
  <si>
    <t>ESMILEYNI ENCARNACION REYES</t>
  </si>
  <si>
    <t>GISSET ALEXANDRA BOYER OFFRER</t>
  </si>
  <si>
    <t>JESUS ARAMIS DE LOS SANTOS ALVARADO</t>
  </si>
  <si>
    <t>OPERADOR PLANTA ELECTRICA</t>
  </si>
  <si>
    <t>ROBERTO ANTONIO RODRIGUEZ VARGAS</t>
  </si>
  <si>
    <t>PLOMERO</t>
  </si>
  <si>
    <t>MIOSOTIS BELTRE BONILLA</t>
  </si>
  <si>
    <t>ENC. DIV.  DE EDUCACION PERMAN</t>
  </si>
  <si>
    <t>VITALINA ENCARNACION ZAYAS</t>
  </si>
  <si>
    <t>SUPERVISOR BEDELERIA</t>
  </si>
  <si>
    <t>SEILA IVELISSE SALAZAR ROSARIO</t>
  </si>
  <si>
    <t>ANGEL DAVID SANTANA</t>
  </si>
  <si>
    <t>AUXILIAR  ALMACÉN Y SUMINISTRO</t>
  </si>
  <si>
    <t>CLANEUDI ESAUL MORLA CABRERA</t>
  </si>
  <si>
    <t>ENC. DEPTO EVAL. DESEMP. Y CAP</t>
  </si>
  <si>
    <t>ESTEFANY NOVAS DE LOS SANTOS</t>
  </si>
  <si>
    <t>CAJERO (A)</t>
  </si>
  <si>
    <t>ENRIQUE ANTONIO CALZADO</t>
  </si>
  <si>
    <t>AUX. SERVICIOS ESTUDIANTILES</t>
  </si>
  <si>
    <t>IRIS RAMIREZ COLON</t>
  </si>
  <si>
    <t>ASESOR</t>
  </si>
  <si>
    <t>JOSELIN CASTILLO DOMINGUEZ</t>
  </si>
  <si>
    <t>Auxiliar de Registro</t>
  </si>
  <si>
    <t>FREDDY PARRA VARGAS</t>
  </si>
  <si>
    <t>JENNIFFER ALTAGRACIA ALCANTARA PIMEN</t>
  </si>
  <si>
    <t>SECRETARIA TRANSPORTACION</t>
  </si>
  <si>
    <t>JOSE RAMON CLAIROT DELGADO</t>
  </si>
  <si>
    <t>Periodista</t>
  </si>
  <si>
    <t>LORENZO MARCELINO TOLENTINO FABIAN</t>
  </si>
  <si>
    <t>AUX. DE ALMACEN</t>
  </si>
  <si>
    <t>LUIS MANUEL ARIAS VILLANUEVA</t>
  </si>
  <si>
    <t>COORD. VINC. COM. LA ROMANA</t>
  </si>
  <si>
    <t>MARGARET EVELYN DE LOS A ACOSTA SABA</t>
  </si>
  <si>
    <t>ENC.  DEPTO. REG. CONTR. Y NOM</t>
  </si>
  <si>
    <t>NURYS SULEIMA HERRERA CASTILLO</t>
  </si>
  <si>
    <t>PAOLA MIOSOTIS BURGOS PEÑA</t>
  </si>
  <si>
    <t>WANDA ELIZABETH SUAZO SORI</t>
  </si>
  <si>
    <t>YENNY ALTAGRACIA HERNANDEZ MARIA</t>
  </si>
  <si>
    <t>ENC. PRESUPUESTO</t>
  </si>
  <si>
    <t>DIRECCION FINANCIERA</t>
  </si>
  <si>
    <t>YAHAIRA CORONADO MARTE</t>
  </si>
  <si>
    <t>TECNICO DE REL. LABORALES</t>
  </si>
  <si>
    <t>XIOMARA ALTAGRACIA HILARIO TAVERAS</t>
  </si>
  <si>
    <t>ANALISTA  VINC. COMUNITARIA</t>
  </si>
  <si>
    <t>TERESA MATOS RAMIREZ</t>
  </si>
  <si>
    <t>ANALISTA VINCULACION Y EXTENSI</t>
  </si>
  <si>
    <t>TEODORO ENRIQUE ENCARNACION SANCHEZ</t>
  </si>
  <si>
    <t>ANALISTA LEGAL</t>
  </si>
  <si>
    <t>CONSULTORIA JURIDICA</t>
  </si>
  <si>
    <t>SANDY FLOR FLORES GERMAN</t>
  </si>
  <si>
    <t>SAMUEL MERCEDES DE LOS SANTOS</t>
  </si>
  <si>
    <t>SUPERV. MAYORDOMIA</t>
  </si>
  <si>
    <t>PORFIRIO DE JS MUÑOZ NUÑEZ</t>
  </si>
  <si>
    <t>ASISTENTE VIC.VINC Y EXTENSION</t>
  </si>
  <si>
    <t>RONNY LORA POLANCO</t>
  </si>
  <si>
    <t>SOPORTE TECNICO INFORMATICO</t>
  </si>
  <si>
    <t>MIGUEL ANGEL GUZMAN MONTERO</t>
  </si>
  <si>
    <t>TECNICO DE RECURSOS HUMANOS</t>
  </si>
  <si>
    <t>ANA YINIA GUANTES CORSINO</t>
  </si>
  <si>
    <t>ASPACIA ENCARNACION MEDINA</t>
  </si>
  <si>
    <t>BETHSAIDA ELIZABETH LOPEZ REYES</t>
  </si>
  <si>
    <t>CLAUDIA ALTAGRACIA QUITERIO FELIZ</t>
  </si>
  <si>
    <t>ENC. DEPTO. FINANCIERO</t>
  </si>
  <si>
    <t>CARLOS MIGUEL GONZALEZ ANGELES</t>
  </si>
  <si>
    <t>ENC.  DEPTO. SERV. ESTUDIANTIL</t>
  </si>
  <si>
    <t>ALBER GONZALEZ</t>
  </si>
  <si>
    <t>CHOFER</t>
  </si>
  <si>
    <t>CIPRELLI MILAGROS MARRERO GAUTIER</t>
  </si>
  <si>
    <t>DIOMALKY PELAEZ REYNOSO</t>
  </si>
  <si>
    <t>JUANA ESTHERLIN CAMPUSANO DE RODRIGU</t>
  </si>
  <si>
    <t>MARIEL PIERINA DE LOS SANTOS GARCIA</t>
  </si>
  <si>
    <t>AUX. LAB. INDUSTRIA  MUEBL.E</t>
  </si>
  <si>
    <t>JOSE GUERRERO DE AZA</t>
  </si>
  <si>
    <t>Encargado de Activo Fijo</t>
  </si>
  <si>
    <t>FERNANDO ARLEX APONTE FRANCIS</t>
  </si>
  <si>
    <t>DISEÑADOR GRAFICO</t>
  </si>
  <si>
    <t>SANTA NELLY CAMPUSANO PEGUERO</t>
  </si>
  <si>
    <t>CARMELO MARTINEZ REYES</t>
  </si>
  <si>
    <t>SUPERV. DE MANTENIMIENTO</t>
  </si>
  <si>
    <t>BRENDA LUISA GAUTREAUX CALCAÑO</t>
  </si>
  <si>
    <t>AUX. DE BIBLIOTECA</t>
  </si>
  <si>
    <t>UNIDAD SERV. COMUNIDAD ACADEMICA</t>
  </si>
  <si>
    <t>CARMEN YADHIRA ALVAREZ ENCARNACION D</t>
  </si>
  <si>
    <t>FRANCHESCA HICIANO BERROA</t>
  </si>
  <si>
    <t>JOSE ROBERTO REYES</t>
  </si>
  <si>
    <t>JHOANNA ELIZABETH BRITO GENAO</t>
  </si>
  <si>
    <t>AUX. SERV. ACADEMICOS BIBLIOTE</t>
  </si>
  <si>
    <t>UNIDAD DE SERVICIOS A USUARIOS</t>
  </si>
  <si>
    <t>RAQUELINA ENCARNACION DE LA ROSA</t>
  </si>
  <si>
    <t>MARIO NIN BATISTA</t>
  </si>
  <si>
    <t>ENC. DE TRANSPORTACION</t>
  </si>
  <si>
    <t>ROSELIO ACEVEDO ABREU</t>
  </si>
  <si>
    <t>SUPERVISOR DE TURISMO</t>
  </si>
  <si>
    <t>LILIANA CHALE</t>
  </si>
  <si>
    <t>BLADIMIR FROMETA VALDEZ</t>
  </si>
  <si>
    <t>CLINIO BENJAMIN MOREL FROMETA</t>
  </si>
  <si>
    <t>AUX. DE ALMACEN  Y SUMINISTRO</t>
  </si>
  <si>
    <t>HENRY TOMAS MUÑOZ FORTUNATO</t>
  </si>
  <si>
    <t>ANALISTA DE PLANIFICACION</t>
  </si>
  <si>
    <t>DIREC. DE PLANFICACION Y DESARROLLO</t>
  </si>
  <si>
    <t>YANDRELYS SOLIS MARTE</t>
  </si>
  <si>
    <t>ANALISTA DE BECAS</t>
  </si>
  <si>
    <t>UNIDAD DE BECAS</t>
  </si>
  <si>
    <t>DOMINGA DE LA CRUZ VALDEZ</t>
  </si>
  <si>
    <t>SUPERVISORA DE COCINA</t>
  </si>
  <si>
    <t>EDONNY JOHANNY CARVAJAL CARVAJAL</t>
  </si>
  <si>
    <t>AGUSTINA LAUCET ESPIRITU</t>
  </si>
  <si>
    <t>AWILDA CALZADO</t>
  </si>
  <si>
    <t>ANGEL MIGUEL INOA UREÑA</t>
  </si>
  <si>
    <t>Dir.  de Planif. y Desarrollo</t>
  </si>
  <si>
    <t>CARLOS ARIEL MATOS ENCARNACION</t>
  </si>
  <si>
    <t>CHARLENE GOMERA ALBA</t>
  </si>
  <si>
    <t>CASTULO HIPOLITO A. CONTRERAS PEREZ</t>
  </si>
  <si>
    <t>ENC. DE COMPRA Y CONTRATACIONE</t>
  </si>
  <si>
    <t>DAYKIRYS BERENICE NUÑEZ DIAZ</t>
  </si>
  <si>
    <t>ENC. FORM. MONITOREO Y EVAL. P</t>
  </si>
  <si>
    <t>EUDANIA YESENIA CONTRERAS FELIZ</t>
  </si>
  <si>
    <t>FRANNY ROSALY HERRERA RAMIREZ</t>
  </si>
  <si>
    <t>ENC. DIVISION DE REGISTRO</t>
  </si>
  <si>
    <t>DIRECCION DE ADMISION Y REGISTRO</t>
  </si>
  <si>
    <t>GALITZIA YOSSMILL PEREZ DE MENDOZA</t>
  </si>
  <si>
    <t>ENC. DEPTO RECLUT. Y SELECCION</t>
  </si>
  <si>
    <t>GARLENIS YANILL PEREZ PEÑA DE GUZMAN</t>
  </si>
  <si>
    <t>GERMAN DE LOS SANTOS DE LA CRUZ</t>
  </si>
  <si>
    <t>ENC. SECCION ALM. Y  SUMINISTR</t>
  </si>
  <si>
    <t>LILIAN HERENIA DE LOS SANTOS</t>
  </si>
  <si>
    <t>ENC. DEPTO ADMISION Y REGISTRO</t>
  </si>
  <si>
    <t>JESUS MARIA PERALTA CASTILLO</t>
  </si>
  <si>
    <t>ANALISTA DE CONTROL INTERNO</t>
  </si>
  <si>
    <t>JHONATAN EDUARD DE LOS SANTOS REYES</t>
  </si>
  <si>
    <t>JAENDYTH EUNICE LOPEZ WALTERS</t>
  </si>
  <si>
    <t>ENC. REL. LABORALES</t>
  </si>
  <si>
    <t>JOEL ISMAEL GOMEZ FELIZ</t>
  </si>
  <si>
    <t>ENC. DEPTO IMPLEM. Y SISTEMAS</t>
  </si>
  <si>
    <t>JUANA EVANGELISTA FRIAS DE LA CRUZ</t>
  </si>
  <si>
    <t>ANALISTA DE PRESUPUESTO</t>
  </si>
  <si>
    <t>KATIA NIKAULY VARGAS ESCOTO</t>
  </si>
  <si>
    <t>MENSAJERO (A) EXTERNO (A)</t>
  </si>
  <si>
    <t>LESLIE NICOLE REYES REYES</t>
  </si>
  <si>
    <t>MARCOS ISMAEL PINAL RODRIGUEZ</t>
  </si>
  <si>
    <t>CHOFER 1</t>
  </si>
  <si>
    <t>MICHAEL ADRIANO PICHARDO TEJADA</t>
  </si>
  <si>
    <t>AUX. UNIDAD DE BECAS</t>
  </si>
  <si>
    <t>MARIA ALTAGRACIA BELTRAN ALCANTARA</t>
  </si>
  <si>
    <t>ENC. DIVISION DE TUTORIAS</t>
  </si>
  <si>
    <t>DIVISION DE TUTORIAS</t>
  </si>
  <si>
    <t>MANUEL MARTIRES FLEUREY BRITO</t>
  </si>
  <si>
    <t>ENC. DEPTO. VINC. Y EXTENSION</t>
  </si>
  <si>
    <t>DEPARTAMENTO VINC. Y EXTENSION</t>
  </si>
  <si>
    <t>NATALIA RAMIREZ TELLERIA</t>
  </si>
  <si>
    <t>COORD. DE DESPACHO</t>
  </si>
  <si>
    <t>ONELYS ANTONIA MOYA SANCHEZ</t>
  </si>
  <si>
    <t>PEDRO DE JESUS PASCUAL</t>
  </si>
  <si>
    <t>ELECTRICISTA</t>
  </si>
  <si>
    <t>PEDRO DANIEL DE LOS SANTOS</t>
  </si>
  <si>
    <t>PEDRO JUAN PEÑA JAVIER</t>
  </si>
  <si>
    <t>RAMON BRAZOBAN CAMPANA</t>
  </si>
  <si>
    <t>ROMERY DIAZ RAMIREZ</t>
  </si>
  <si>
    <t>DIVISION DE APOYO ACADEMICO</t>
  </si>
  <si>
    <t>SASHA MARGEL SEPULVEDA TEJADA</t>
  </si>
  <si>
    <t>COORDINADOR  AREA DE SALUD</t>
  </si>
  <si>
    <t>YULISA MARIA GUZMAN CONSORO</t>
  </si>
  <si>
    <t>YAMILY ELIZABETH REYES ROSARIO</t>
  </si>
  <si>
    <t>TECNICO DE COMPRAS Y CONTRATAC</t>
  </si>
  <si>
    <t>VICTORIA MARIA FABIAN DEL ROSARIO</t>
  </si>
  <si>
    <t>ASISTENTE RECTORIA</t>
  </si>
  <si>
    <t>BILIANNY SANCHEZ</t>
  </si>
  <si>
    <t>EDDY RAYMUNDO DIAZ SANCHEZ</t>
  </si>
  <si>
    <t>ENC. DIV. SERVICIOS GENERALES</t>
  </si>
  <si>
    <t>JOSE ENRIQUE ALMONTE CABASSA</t>
  </si>
  <si>
    <t>ISIDRA VARGAS PAULA</t>
  </si>
  <si>
    <t>JOSE ANTONIO COLLADO</t>
  </si>
  <si>
    <t>TECNICO CONTROL DE BIENES</t>
  </si>
  <si>
    <t>JOSE RAMON PEÑA BUENO</t>
  </si>
  <si>
    <t>KATHERINE JOSEFINA PIMENTEL REYES</t>
  </si>
  <si>
    <t>SATURNINO JIMENEZ SANCHEZ</t>
  </si>
  <si>
    <t>JOHANNY MARISEL DE LEON VERAS</t>
  </si>
  <si>
    <t>ESTENIO MONTERO MENDEZ</t>
  </si>
  <si>
    <t>ELIABEL ROSARIO DE LOS SANTOS</t>
  </si>
  <si>
    <t>JUANA JULIA ROJAS DE HERNANDEZ</t>
  </si>
  <si>
    <t>NILCAURYS CRUZ SUAREZ</t>
  </si>
  <si>
    <t>YOHANNI SANCHEZ BATISTA</t>
  </si>
  <si>
    <t>SUPERVISOR DE COCINA</t>
  </si>
  <si>
    <t>JUAN DE JESUS MOYA BERSON</t>
  </si>
  <si>
    <t>Bedel</t>
  </si>
  <si>
    <t>JOSE MANUEL DE LA ROSA PERALTA</t>
  </si>
  <si>
    <t>AUX. ADMINISTRATIVO (A)</t>
  </si>
  <si>
    <t>JONATHAN DE LA CRUZ MATIAS</t>
  </si>
  <si>
    <t>COORD. ACADEMICO (A)</t>
  </si>
  <si>
    <t>SIRVINA RAYMOND JOSEPH</t>
  </si>
  <si>
    <t>AUX. SALON PROFESORES</t>
  </si>
  <si>
    <t>MANUEL ALEJANDRO BOCIO SANTANA</t>
  </si>
  <si>
    <t>VIRGINIO PIMENTEL</t>
  </si>
  <si>
    <t>SANDRA JOSELINE MANCEBO VICENTE</t>
  </si>
  <si>
    <t>TEODULO RAMIREZ</t>
  </si>
  <si>
    <t>SUPERVISOR DE MANTENIMIENTO</t>
  </si>
  <si>
    <t>PEDRO BLAS ARACENA DIÑE</t>
  </si>
  <si>
    <t>YAEL SANCHEZ DE SILFA</t>
  </si>
  <si>
    <t>MARIA ESTEBANIA GONZALEZ MEJIA</t>
  </si>
  <si>
    <t>MILDRE GONZALEZ CRUZ</t>
  </si>
  <si>
    <t>COORD. LAB.  ODONTOLOGIA</t>
  </si>
  <si>
    <t>ALBA IRIS CONTRERAS JIMENEZ</t>
  </si>
  <si>
    <t>ENC. DEPTO  JURIDICO</t>
  </si>
  <si>
    <t>DIANA LEANNY RODRIGUEZ DE JESUS</t>
  </si>
  <si>
    <t>AUX. LAB. AREA DE SALUD</t>
  </si>
  <si>
    <t>JULISSA BELTRE OZUNA</t>
  </si>
  <si>
    <t>PABLO FRANCO CANDELARIO</t>
  </si>
  <si>
    <t>SUPERVISOR DE  CAFETERIA</t>
  </si>
  <si>
    <t>RAFAEL ANTONIO MATOS</t>
  </si>
  <si>
    <t>FLORANGEL PAEZ VIZCAINO</t>
  </si>
  <si>
    <t>MAYULIN ESTHER RODRIGUEZ</t>
  </si>
  <si>
    <t>WILFREDO MARTE FORTUNATO</t>
  </si>
  <si>
    <t>ENC. DPTO. VINCULACION Y EXTEN</t>
  </si>
  <si>
    <t>SERGIO JAVIER SANTANA</t>
  </si>
  <si>
    <t>VICTOR MANUEL UREÑA</t>
  </si>
  <si>
    <t>ASESOR DE LA RECTORIA</t>
  </si>
  <si>
    <t>DANIEL RAINIERY CASTILLO PEREZ</t>
  </si>
  <si>
    <t>AYUDANTE DE MANTENIMIENTO</t>
  </si>
  <si>
    <t>ENILDA NATALY TEJADA GARCIA</t>
  </si>
  <si>
    <t>ASISTENTE VIC. ADMVA Y FINANC.</t>
  </si>
  <si>
    <t>JOEL PEGUERO PEGUERO</t>
  </si>
  <si>
    <t>JUANA ADON CLEMO</t>
  </si>
  <si>
    <t>ADALGISA EDUARDO MEDINA</t>
  </si>
  <si>
    <t>BELKIS XIOMARA AVILA CEPEDA</t>
  </si>
  <si>
    <t>HIPOLITA HILDA MARTE REYES</t>
  </si>
  <si>
    <t>Auxiliar de Biblioteca</t>
  </si>
  <si>
    <t>IVELISSE FRANCESCA LEROUX JAVIER</t>
  </si>
  <si>
    <t>AUXILIAR DE ENFERMERIA</t>
  </si>
  <si>
    <t>GABRIEL ANTONIO BENCOSME GOMEZ</t>
  </si>
  <si>
    <t>EVANGELISTA PEREZ SUAREZ</t>
  </si>
  <si>
    <t>AUX.DE.ADM Y ARCHIVO (BODEGA)</t>
  </si>
  <si>
    <t>YUDELKA FER VENTURA MARTINEZ</t>
  </si>
  <si>
    <t>RAFAELINA NISOYDE VERAS FRANCO</t>
  </si>
  <si>
    <t>YIRDARY MARGARITA FAMILIA LORA</t>
  </si>
  <si>
    <t>ANIBAL ANTONIO CARRION</t>
  </si>
  <si>
    <t>HELEN ALEXANDRA ROSARIO PUENTE</t>
  </si>
  <si>
    <t>SANDRA MARISOL LARA DEL CARMEN</t>
  </si>
  <si>
    <t>ELIZABETH BISONO RIVERA</t>
  </si>
  <si>
    <t>QUIRICIO REYES</t>
  </si>
  <si>
    <t>Ayudante de Mantenimiento</t>
  </si>
  <si>
    <t>YUDY ANTONIA ANGELES RAMOS</t>
  </si>
  <si>
    <t>ODALIS SORIANO</t>
  </si>
  <si>
    <t>ALLAN EZEQUIEL PIMENTEL FELIZ</t>
  </si>
  <si>
    <t>ALTAGRACIA TAVERAS  DE LA PAZ</t>
  </si>
  <si>
    <t>ERIDANIA CONTRERAS CUELLO</t>
  </si>
  <si>
    <t>MATEO DISLA GARCIA</t>
  </si>
  <si>
    <t>RUTH ESTHER ROSAS MARTELL</t>
  </si>
  <si>
    <t>MARIA DE LOS ANGELES GONZALES OTAÑO</t>
  </si>
  <si>
    <t>ODONTOLOGO(A)</t>
  </si>
  <si>
    <t>ANTONIO JOSE DE LOS SANTOS MAÑON</t>
  </si>
  <si>
    <t>AYUDANTE MECANICA AUTOMOTRIZ</t>
  </si>
  <si>
    <t>RAFAEL ELIAS CASTILLO ZABALA</t>
  </si>
  <si>
    <t>TECNICO AUDIOVISUAL</t>
  </si>
  <si>
    <t>JOSE RAMON PLACIDO SALCEDO</t>
  </si>
  <si>
    <t>AUXILIAR DE TRANSPORTACION</t>
  </si>
  <si>
    <t>JOSE FRANCISCO PUNTIER</t>
  </si>
  <si>
    <t>HEIDY SOLEDAD BELTRE</t>
  </si>
  <si>
    <t>ANA LUCIA MARTINEZ  FERNANDEZ</t>
  </si>
  <si>
    <t>MARIA MERCEDES LOPEZ SANCHEZ</t>
  </si>
  <si>
    <t>ANA MARIA ROSARIO</t>
  </si>
  <si>
    <t>SUPERVISOR (A)</t>
  </si>
  <si>
    <t>ROSAURA EMILIA ARAUJO DELGADO</t>
  </si>
  <si>
    <t>CARINA LLUNIRA DIAZ ROMERO</t>
  </si>
  <si>
    <t>AWILDA NAYROBY GARCIA REYNOSO</t>
  </si>
  <si>
    <t>CAJERA CAFETERIA</t>
  </si>
  <si>
    <t>AGUSTIN GUZMAN PEREZ</t>
  </si>
  <si>
    <t>CAROLINA DE PAULA JIMENEZ</t>
  </si>
  <si>
    <t>MARIA HERMINIA DE JESUS</t>
  </si>
  <si>
    <t>SUPERVISORA DE BIBLIOTECA</t>
  </si>
  <si>
    <t>DAREIDIS ABREU MORALES</t>
  </si>
  <si>
    <t>PAMELA PAULA PORTALATIN</t>
  </si>
  <si>
    <t>AUX. LAB. IMÁGENES MEDICAS</t>
  </si>
  <si>
    <t>FADDY EUFRADDY DIAZ ERASME</t>
  </si>
  <si>
    <t>YURI ORLANDO POLANCO PADILLA</t>
  </si>
  <si>
    <t>DIREGNY ENCARNACION MORILLO</t>
  </si>
  <si>
    <t>JUNIOR RAFAEL PAREDES MAÑON</t>
  </si>
  <si>
    <t>Cocinero</t>
  </si>
  <si>
    <t>MARIA ELENA DE LEON FELIZ</t>
  </si>
  <si>
    <t>PAULA SOSA MENDOZA</t>
  </si>
  <si>
    <t>CESARINA MILKELYS DIAZ FUENTES</t>
  </si>
  <si>
    <t>RAFAEL ENRIQUE CABRERA FELIZ</t>
  </si>
  <si>
    <t>VLADIMIR ANDRES POLANCO</t>
  </si>
  <si>
    <t>DOMINGO ANTONIO TAVAREZ GUTIERREZ</t>
  </si>
  <si>
    <t>MIGUEL ANGEL SANTANA SEVERINO</t>
  </si>
  <si>
    <t>JUNIOR OCTAVIO LORENZO ROMERO</t>
  </si>
  <si>
    <t>SOCRATES OSIRIS RAMIREZ</t>
  </si>
  <si>
    <t>WILTON VALENZUELA MONTERO</t>
  </si>
  <si>
    <t>OSIRIS SALVADOR BAEZ</t>
  </si>
  <si>
    <t>AUX. LAB. CONSTRUCCION</t>
  </si>
  <si>
    <t>JAMES MEDARDO FERRER GUERRERO</t>
  </si>
  <si>
    <t>DANIELLE STEFANY TAVERAS PIÑA</t>
  </si>
  <si>
    <t>ANAIS RICHELY RODRIGUEZ VALDEZ</t>
  </si>
  <si>
    <t>JANETTE BELLA</t>
  </si>
  <si>
    <t>DARIANNA ALTAGRACIA SALAZAR GUZMAN</t>
  </si>
  <si>
    <t>BELLANIRIS MONTERO OGANDO</t>
  </si>
  <si>
    <t>CARMEN RAFAELA LEDESMA POLANCO</t>
  </si>
  <si>
    <t>DIONISIO DE JESUS DE LOS SANTOS CONT</t>
  </si>
  <si>
    <t>GILBERTO HIPOLITO PEREIRA REYES</t>
  </si>
  <si>
    <t>EBANISTA</t>
  </si>
  <si>
    <t>GABRIELA GUILLEN GABRIEL</t>
  </si>
  <si>
    <t>JOSE ANTONIO BENITEZ</t>
  </si>
  <si>
    <t>CAROLIN DE AZA BARRERA</t>
  </si>
  <si>
    <t>ELVIS LEONER DE LOS SANTOS DE LA CRU</t>
  </si>
  <si>
    <t>TECNICO DE REFRIGERACION</t>
  </si>
  <si>
    <t>JESUS MANUEL PERALTA</t>
  </si>
  <si>
    <t>JUAN JOSE MARTE ABREU</t>
  </si>
  <si>
    <t>JULIO CESAR SENSET ALVAREZ</t>
  </si>
  <si>
    <t>SIXTA DEL ROSARIO VERAS</t>
  </si>
  <si>
    <t>RAFAEL ANTONIO CAMACHO TRINIDAD</t>
  </si>
  <si>
    <t>TOMAS JOSE FROMETA</t>
  </si>
  <si>
    <t>FRANCIS ENCARNACION FORTUNA</t>
  </si>
  <si>
    <t>YASIRIS MONTERO MONTERO</t>
  </si>
  <si>
    <t>NICAURI ELIZABETH DIAZ PEREZ</t>
  </si>
  <si>
    <t>NELSON MANUEL MENDEZ MENDEZ</t>
  </si>
  <si>
    <t>RUBEN DARIO TAVERAS VARGAS</t>
  </si>
  <si>
    <t>ULBAN LEONIDAS PEREZ CACERES</t>
  </si>
  <si>
    <t>WILFREDO UBRI MINAYA</t>
  </si>
  <si>
    <t>JOSEFINA ENCARNACION SORIANO</t>
  </si>
  <si>
    <t>JUAN DE JESUS PEÑA TAVERAS</t>
  </si>
  <si>
    <t>YOSELIN PEREZ</t>
  </si>
  <si>
    <t>MIGUELINA CLARISSA FERNANDEZ MORENO</t>
  </si>
  <si>
    <t>WILSON ANTONIO MENDEZ MENDEZ</t>
  </si>
  <si>
    <t>CLARISABEL ARIAS PEREZ</t>
  </si>
  <si>
    <t>AUX. DE ORIENTACION</t>
  </si>
  <si>
    <t>ANTHONY OVIEDO POLANCO</t>
  </si>
  <si>
    <t>TECNICO DE COMUNICACIONES</t>
  </si>
  <si>
    <t>BENERO ANTONIO RODRIGUEZ VARGAS</t>
  </si>
  <si>
    <t>RAMON ALEXANDER CESPEDES SALCEDO</t>
  </si>
  <si>
    <t>FOTOGRAFO</t>
  </si>
  <si>
    <t>YANET CARMONA FIGUEROA</t>
  </si>
  <si>
    <t>ANGELA ESMIRA FRANSUA</t>
  </si>
  <si>
    <t>VANESSA JOSEFINA PUJOLS ROMERO</t>
  </si>
  <si>
    <t>GESTOR DE PROTOCOLO</t>
  </si>
  <si>
    <t>NATHANAEL FELIX SEVERINO CUEVAS</t>
  </si>
  <si>
    <t>CARLINA BATISTA GUERRERO</t>
  </si>
  <si>
    <t>ENERIA DEL CARMEN TORRES</t>
  </si>
  <si>
    <t>LUIS OSCAR BELTRE MATOS</t>
  </si>
  <si>
    <t>JOSE ISIDRO DE LA CRUZ HERNANDEZ</t>
  </si>
  <si>
    <t>FRANCISCO ANTONIO YNFANTE LOPEZ</t>
  </si>
  <si>
    <t>VIGILANTE</t>
  </si>
  <si>
    <t>YANNERY ISABEL GARCIA BATISTA</t>
  </si>
  <si>
    <t>ESCARLEN VICTORIA VALDEZ DE OLEO</t>
  </si>
  <si>
    <t>ASISTENTE VIC. ACADEMICA</t>
  </si>
  <si>
    <t>ADRIANA ALESI PIE</t>
  </si>
  <si>
    <t>FRANCIS PERALTA DIAZ</t>
  </si>
  <si>
    <t>ADMEL RAMIRO CUESTA NIN</t>
  </si>
  <si>
    <t>JULIO LARCIER LOPEZ</t>
  </si>
  <si>
    <t>VIANYER CRISMELY REYES MELO</t>
  </si>
  <si>
    <t>ZORAIDA ROSARIO RODRIGUEZ CORNIEL</t>
  </si>
  <si>
    <t>ROQUE RAMON JACINTO TORRES ALVAREZ</t>
  </si>
  <si>
    <t>IVELISE DOMINGA MORA JIMENEZ</t>
  </si>
  <si>
    <t>NICAURY ALTAGRACIA LANDETA TEJEDA</t>
  </si>
  <si>
    <t>EURIVIADY MANUEL SIRIACO CRUZ</t>
  </si>
  <si>
    <t>JUANA NOEMI DEL ROSARIO ALVAREZ</t>
  </si>
  <si>
    <t>ARIANDY OMAR VARGAS JAQUEZ</t>
  </si>
  <si>
    <t>YOLENNY MARIA SANCHEZ ANTIGUA</t>
  </si>
  <si>
    <t>JENNIFFER PAREDES</t>
  </si>
  <si>
    <t>SABINA MARTE JAVIER</t>
  </si>
  <si>
    <t>FIDELINA HERNANDEZ</t>
  </si>
  <si>
    <t>SANDRA ALTAGRACIA TAVAREZ SOTO</t>
  </si>
  <si>
    <t>DIEGO CONFESOR PEÑA GONZALEZ</t>
  </si>
  <si>
    <t>AUXILIAR DE MANTENIMIENTO</t>
  </si>
  <si>
    <t>JESUS ALBERTO HERNANDEZ DE LOS SANTO</t>
  </si>
  <si>
    <t>JUAN HENRIQUEZ CRISOSTOMO DAMIAN</t>
  </si>
  <si>
    <t>DEYANIRA DEL CARMEN VASQUEZ MENDEZ</t>
  </si>
  <si>
    <t>ALBERTO RAMIREZ SOSA</t>
  </si>
  <si>
    <t>JOSE ANIBAL BERIHUETE MARTE</t>
  </si>
  <si>
    <t>AYUDANTE DE LIMPIEZA Y COCINA</t>
  </si>
  <si>
    <t>ARIADNY GISBEL RODRIGUEZ BOTIER</t>
  </si>
  <si>
    <t>ROSALBA ALCANTARA FRANCO</t>
  </si>
  <si>
    <t>WILLIAM MIGUEL PAULINO SANCHEZ</t>
  </si>
  <si>
    <t>GUILLERMO LEDESMA</t>
  </si>
  <si>
    <t>ELSA ALTAGRACIA HINOJOSA SUERO</t>
  </si>
  <si>
    <t>ENC. COOP. INTERNACIONAL</t>
  </si>
  <si>
    <t>DARLYN ELIZABETH FRIAS DE LOS SANTOS</t>
  </si>
  <si>
    <t>CARMEN BASILIA SANTANA HUBIERES</t>
  </si>
  <si>
    <t>AUX. VINCULACION COMUNIDAD</t>
  </si>
  <si>
    <t>EDGARD JOSE SANDOVAL MOYA</t>
  </si>
  <si>
    <t>ELIGIO SILVESTRE QUEZADA</t>
  </si>
  <si>
    <t>COORD. VINC. IGLESIAS EVANG. Y</t>
  </si>
  <si>
    <t>FRANKLYN ANDRES HEREDIA PEREZ</t>
  </si>
  <si>
    <t>SUP. GEN. CAF. C. FRIO Y SUM.</t>
  </si>
  <si>
    <t>RAMON DARIO SALAZAR MEJIA</t>
  </si>
  <si>
    <t>MARILIN DE LOS SANTOS OTAÑO</t>
  </si>
  <si>
    <t>RAYMOND AUGUSTO CASTILLO PIÑA</t>
  </si>
  <si>
    <t>ENC. CENTRO DE DISEÑO</t>
  </si>
  <si>
    <t>LUIS MANUEL PEREZ AQUINO</t>
  </si>
  <si>
    <t>ENMANUEL FRANCISCO DIAZ MEDRANO</t>
  </si>
  <si>
    <t>AUX.  LAB. DISEÑO GRAFICO</t>
  </si>
  <si>
    <t>FERMIN ARTURO MARTINEZ CONTRERAS</t>
  </si>
  <si>
    <t>ELEUTERIO ANTONIO JAVIER DIAZ</t>
  </si>
  <si>
    <t>ROYLAND ARTURO REYES GUANTE</t>
  </si>
  <si>
    <t>SUPERVISOR MEDICO</t>
  </si>
  <si>
    <t>LUIS ADONIS GENAO ORTIZ</t>
  </si>
  <si>
    <t>FRANCISCO ISSAAC GOMEZ FELIZ</t>
  </si>
  <si>
    <t>KATHERINE VILORIO FERNANDEZ</t>
  </si>
  <si>
    <t>ENC. DE PROTOCOLO</t>
  </si>
  <si>
    <t>PABLO ESTEBAN CRESPO ROSARIO</t>
  </si>
  <si>
    <t>TECNICO COOP. INTERNACIONAL</t>
  </si>
  <si>
    <t>KERLYN RAFAEL MONTERO ROSADO</t>
  </si>
  <si>
    <t>ARLEEN GABRIELA OZUNA  LUNA</t>
  </si>
  <si>
    <t>RAFEL ANTONIO MEJIA CASTILLO</t>
  </si>
  <si>
    <t>ANALISTA DE COMPRAS Y CONTRATA</t>
  </si>
  <si>
    <t>VICTOR MIGUEL INOA MEDINA</t>
  </si>
  <si>
    <t>ANALISTA EDUCACION PERMANENTE</t>
  </si>
  <si>
    <t>FRANCISCO ENMANUEL ORTIZ POLANCO</t>
  </si>
  <si>
    <t>SINDY DAHIANA SEVERINO GARCIA</t>
  </si>
  <si>
    <t>SUPERVI. IMAG. MEDICAS</t>
  </si>
  <si>
    <t>ANGEL JUNIOR PEÑA MATOS</t>
  </si>
  <si>
    <t>LORENZO ELANDY ALEJO GARCIA</t>
  </si>
  <si>
    <t>COORD. DIV. AULA VIRTUAL</t>
  </si>
  <si>
    <t>SAMANTA SOTO REYES</t>
  </si>
  <si>
    <t>OSVALDO SADIEL DE LOS SANTOS DELGADO</t>
  </si>
  <si>
    <t>YERIKA MARIA DE LA CRUZ RODRIGUEZ</t>
  </si>
  <si>
    <t>TECNICO CALIDAD DE LA GESTION</t>
  </si>
  <si>
    <t>JHOAN MANUEL FELIZ HENRIQUEZ</t>
  </si>
  <si>
    <t>ENGELS SANTOS SANTAMARIA</t>
  </si>
  <si>
    <t>JULIAN ELIAS CARRASCO MATOS</t>
  </si>
  <si>
    <t>ADM. DE REDES Y COMUNICACIONES</t>
  </si>
  <si>
    <t>PEDRO RAFAEL CASTILLO RODRIGUEZ</t>
  </si>
  <si>
    <t>COORD. CARR. MANUFACTURA</t>
  </si>
  <si>
    <t>DIEGO ADALBERTO RODRIGUEZ GOMEZ</t>
  </si>
  <si>
    <t>COORD. VINC. Y EXT. COMUNIDAD</t>
  </si>
  <si>
    <t>LOWELL CHEJOP TEJADA MARTE</t>
  </si>
  <si>
    <t>ROSA ELENA VERAS JIMENEZ</t>
  </si>
  <si>
    <t>TECNICO ADMINISTRATIVO</t>
  </si>
  <si>
    <t>ZOILO ALBERTO LEDESMA</t>
  </si>
  <si>
    <t>ANALISTA COMPRA Y CONTRATACIO</t>
  </si>
  <si>
    <t>KISSAYRIS SABRINA PIMENTEL PAREDES</t>
  </si>
  <si>
    <t>SILVIO DE JESUS TAVAREZ REYES</t>
  </si>
  <si>
    <t>YAJAIRA AMARFI ROSARIO CHARLES</t>
  </si>
  <si>
    <t>MARIA CORNELIO</t>
  </si>
  <si>
    <t>TECNICO DE DOCUMENTACION</t>
  </si>
  <si>
    <t>MARIA ANTONIA DE LA ROSA FLORES</t>
  </si>
  <si>
    <t>COORD. EDUC. PERMANENTE</t>
  </si>
  <si>
    <t>RAFAEL ANTONIO JOSE MODESTO</t>
  </si>
  <si>
    <t>TECNICO DE CAFETERIA</t>
  </si>
  <si>
    <t>KENDRY RIVAS ALVAARADO</t>
  </si>
  <si>
    <t>DIOGENES ANTONIO SANTOS PEREZ</t>
  </si>
  <si>
    <t>DIRECTOR TECNOLOGIA</t>
  </si>
  <si>
    <t>LEIDI LAURA GONZALEZ  GENAO</t>
  </si>
  <si>
    <t>YDELKA MARIA MONTAS PEÑA</t>
  </si>
  <si>
    <t>TECNICO DE RELACIONES PUBLICAS</t>
  </si>
  <si>
    <t>NICHOLSON COLON SENA</t>
  </si>
  <si>
    <t>YOARYS SOSA DE LEON</t>
  </si>
  <si>
    <t>HERMOGENES FRANCISCO SOSA FLORENTINO</t>
  </si>
  <si>
    <t>KIRSI ALTAGRACIA CAPELLAN HERNANDEZ</t>
  </si>
  <si>
    <t>SARAH ESTHER RODRIGUEZ TEJADA</t>
  </si>
  <si>
    <t>COORD. ADMISION Y REGISTRO</t>
  </si>
  <si>
    <t>ANDRES VALERIO DEL ROSARIO RAMIREZ</t>
  </si>
  <si>
    <t>FRANCI AILIN CUEVAS CONCEPCION</t>
  </si>
  <si>
    <t>YUDELKIS DE LA ROSA GUZMAN</t>
  </si>
  <si>
    <t>ANA EMILIA GARCIA CUEVAS</t>
  </si>
  <si>
    <t>YULY ANGELA LEON DE LOS SANTOS</t>
  </si>
  <si>
    <t>EZEQUIEL ROSARIO DIFO</t>
  </si>
  <si>
    <t>DULCE INES FAMILIA MEJIA</t>
  </si>
  <si>
    <t>JUSTINA SABALA MORA</t>
  </si>
  <si>
    <t>AYUDANTE LIMPIEZA DE COCINA</t>
  </si>
  <si>
    <t>OLGA MARY FRANCO</t>
  </si>
  <si>
    <t>CAMARERA</t>
  </si>
  <si>
    <t>KATHERIN DE LOS SANTOS</t>
  </si>
  <si>
    <t>SUHEIDI TAVERAS VALDEZ</t>
  </si>
  <si>
    <t>DANNERIS SANTANA TELLERIA</t>
  </si>
  <si>
    <t>KEVIN JOAN BAUTISTA DE LOS SANTOS</t>
  </si>
  <si>
    <t>ABIGAIL VASQUEZ ACOSTA</t>
  </si>
  <si>
    <t>BETZABETH ROXANA SOSA SANTANA</t>
  </si>
  <si>
    <t>BUENAVENTURA ROSARIO AQUINO</t>
  </si>
  <si>
    <t>LUZ MARIA MORDAN LAUREANO</t>
  </si>
  <si>
    <t>JOSE JAVIER HIERRO DE OLEO</t>
  </si>
  <si>
    <t>GREGORI RAFAEL MARTINEZ PERALTA</t>
  </si>
  <si>
    <t>FRANCISCO JAVIER DE LEON TATIS</t>
  </si>
  <si>
    <t>MARLENE ELISSA REYES GARCIA</t>
  </si>
  <si>
    <t>BERKIS SULLUDANIS SANTANA LEYBA</t>
  </si>
  <si>
    <t>ALEXANDRA VASQUEZ BAUTISTA</t>
  </si>
  <si>
    <t>CARMEN LISSETTE DIAZ MORLA</t>
  </si>
  <si>
    <t>JUAN ERNESTO CONTRERAS</t>
  </si>
  <si>
    <t>YASMEIRY JOELY BREA PEÑA</t>
  </si>
  <si>
    <t>YANIEL FRANCISCO DE LEON SERRANO</t>
  </si>
  <si>
    <t>AGUSTIN FABIAN</t>
  </si>
  <si>
    <t>REYES DE LA ROSA</t>
  </si>
  <si>
    <t>VIANERKA ELIZABETH LIMA GERMAN</t>
  </si>
  <si>
    <t>IVONNE SORIANO MORALES</t>
  </si>
  <si>
    <t>ENC. DEPTO. RELACIONES PUBLICA</t>
  </si>
  <si>
    <t>Directora de Gestión Humana</t>
  </si>
  <si>
    <t xml:space="preserve">LICDA. IRIS RAMIREZ </t>
  </si>
  <si>
    <t>NOMINA ADMINISTRATIVA ENERO  2023</t>
  </si>
  <si>
    <t>PEDRO ANTONIO QUEZADA CEPEDA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</si>
</sst>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7" x14ac:knownFonts="1">
    <font>
      <sz val="11"/>
      <color theme="1"/>
      <name val="Calibri"/>
      <family val="2"/>
      <scheme val="minor"/>
    </font>
    <font>
      <b/>
      <sz val="9"/>
      <color theme="1"/>
      <name val="Book Antiqua"/>
      <family val="1"/>
    </font>
    <font>
      <sz val="9"/>
      <color theme="1"/>
      <name val="Algerian"/>
      <family val="5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Book Antiqua"/>
      <family val="1"/>
    </font>
    <font>
      <i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/>
    </xf>
    <xf numFmtId="0" fontId="3" fillId="0" borderId="7" xfId="0" applyFont="1" applyBorder="1"/>
    <xf numFmtId="0" fontId="3" fillId="0" borderId="5" xfId="0" applyFont="1" applyBorder="1"/>
    <xf numFmtId="0" fontId="3" fillId="0" borderId="7" xfId="0" applyFont="1" applyBorder="1" applyAlignment="1">
      <alignment horizontal="center"/>
    </xf>
    <xf numFmtId="164" fontId="3" fillId="0" borderId="7" xfId="0" applyNumberFormat="1" applyFont="1" applyBorder="1"/>
    <xf numFmtId="164" fontId="3" fillId="0" borderId="5" xfId="0" applyNumberFormat="1" applyFont="1" applyBorder="1"/>
    <xf numFmtId="164" fontId="3" fillId="0" borderId="5" xfId="0" applyNumberFormat="1" applyFont="1" applyBorder="1" applyAlignment="1">
      <alignment horizontal="right" vertical="center"/>
    </xf>
    <xf numFmtId="164" fontId="4" fillId="0" borderId="1" xfId="0" applyNumberFormat="1" applyFont="1" applyBorder="1"/>
    <xf numFmtId="0" fontId="5" fillId="0" borderId="0" xfId="0" applyFont="1"/>
    <xf numFmtId="0" fontId="6" fillId="0" borderId="0" xfId="0" applyFont="1"/>
    <xf numFmtId="164" fontId="3" fillId="0" borderId="6" xfId="0" applyNumberFormat="1" applyFont="1" applyBorder="1"/>
    <xf numFmtId="0" fontId="3" fillId="0" borderId="5" xfId="0" applyFont="1" applyBorder="1" applyAlignment="1">
      <alignment horizontal="center"/>
    </xf>
    <xf numFmtId="4" fontId="3" fillId="0" borderId="0" xfId="0" applyNumberFormat="1" applyFo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4" fontId="4" fillId="0" borderId="4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164" fontId="3" fillId="0" borderId="5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right" vertical="center"/>
    </xf>
    <xf numFmtId="164" fontId="3" fillId="0" borderId="7" xfId="0" applyNumberFormat="1" applyFont="1" applyBorder="1" applyAlignment="1">
      <alignment horizontal="center" vertical="center"/>
    </xf>
    <xf numFmtId="164" fontId="4" fillId="0" borderId="0" xfId="0" applyNumberFormat="1" applyFont="1"/>
    <xf numFmtId="4" fontId="4" fillId="0" borderId="0" xfId="0" applyNumberFormat="1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1728424</xdr:colOff>
      <xdr:row>0</xdr:row>
      <xdr:rowOff>21982</xdr:rowOff>
    </xdr:from>
    <xdr:to>
      <xdr:col>5</xdr:col>
      <xdr:colOff>2279408</xdr:colOff>
      <xdr:row>3</xdr:row>
      <xdr:rowOff>101844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3409734-AF5B-4A8F-A610-1FD12697FFC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649" y="174382"/>
          <a:ext cx="550984" cy="5180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tsccollege.sharepoint.com/Users/ruth.james/Desktop/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/>
      <sheetData sheetId="2">
        <row r="3">
          <cell r="B3">
            <v>5.91E-2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95455-37E4-47BF-A735-F587E2030979}">
  <dimension ref="A3:M469"/>
  <sheetViews>
    <sheetView tabSelected="1" workbookViewId="0">
      <selection activeCell="N33" sqref="N33"/>
    </sheetView>
  </sheetViews>
  <sheetFormatPr baseColWidth="10" defaultColWidth="11.42578125" defaultRowHeight="12" x14ac:dyDescent="0.2"/>
  <cols>
    <col min="1" max="1" width="4" style="1" customWidth="1"/>
    <col min="2" max="2" width="29.85546875" style="1" customWidth="1"/>
    <col min="3" max="3" width="10.140625" style="1" customWidth="1"/>
    <col min="4" max="4" width="5.140625" style="1" customWidth="1"/>
    <col min="5" max="5" width="6.42578125" style="1" customWidth="1"/>
    <col min="6" max="6" width="36.140625" style="1" customWidth="1"/>
    <col min="7" max="7" width="14.42578125" style="1" customWidth="1"/>
    <col min="8" max="8" width="12.7109375" style="1" customWidth="1"/>
    <col min="9" max="9" width="13.28515625" style="1" customWidth="1"/>
    <col min="10" max="10" width="0.140625" style="1" customWidth="1"/>
    <col min="11" max="11" width="11.42578125" style="1" customWidth="1"/>
    <col min="12" max="12" width="14.5703125" style="14" customWidth="1"/>
    <col min="13" max="13" width="13.85546875" style="1" customWidth="1"/>
    <col min="14" max="16384" width="11.42578125" style="1"/>
  </cols>
  <sheetData>
    <row r="3" spans="1:13" ht="11.25" customHeight="1" x14ac:dyDescent="0.2"/>
    <row r="4" spans="1:13" ht="19.5" customHeight="1" x14ac:dyDescent="0.2">
      <c r="A4" s="25" t="s"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</row>
    <row r="5" spans="1:13" ht="14.25" x14ac:dyDescent="0.3">
      <c r="A5" s="26" t="s">
        <v>1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</row>
    <row r="6" spans="1:13" ht="15" thickBot="1" x14ac:dyDescent="0.35">
      <c r="A6" s="27" t="s">
        <v>738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</row>
    <row r="7" spans="1:13" ht="18.75" customHeight="1" thickBot="1" x14ac:dyDescent="0.25">
      <c r="A7" s="2" t="s">
        <v>2</v>
      </c>
      <c r="B7" s="2" t="s">
        <v>3</v>
      </c>
      <c r="C7" s="2" t="s">
        <v>4</v>
      </c>
      <c r="D7" s="2" t="s">
        <v>5</v>
      </c>
      <c r="E7" s="15" t="s">
        <v>6</v>
      </c>
      <c r="F7" s="16" t="s">
        <v>7</v>
      </c>
      <c r="G7" s="2" t="s">
        <v>8</v>
      </c>
      <c r="H7" s="17" t="s">
        <v>9</v>
      </c>
      <c r="I7" s="2" t="s">
        <v>10</v>
      </c>
      <c r="J7" s="2" t="s">
        <v>11</v>
      </c>
      <c r="K7" s="2" t="s">
        <v>12</v>
      </c>
      <c r="L7" s="18" t="s">
        <v>13</v>
      </c>
      <c r="M7" s="2" t="s">
        <v>14</v>
      </c>
    </row>
    <row r="8" spans="1:13" ht="24.95" customHeight="1" x14ac:dyDescent="0.2">
      <c r="A8" s="4">
        <v>1</v>
      </c>
      <c r="B8" s="4" t="s">
        <v>739</v>
      </c>
      <c r="C8" s="4" t="s">
        <v>15</v>
      </c>
      <c r="D8" s="13" t="s">
        <v>16</v>
      </c>
      <c r="E8" s="19" t="s">
        <v>17</v>
      </c>
      <c r="F8" s="4" t="s">
        <v>18</v>
      </c>
      <c r="G8" s="7">
        <v>240000</v>
      </c>
      <c r="H8" s="7">
        <f t="shared" ref="H8:H71" si="0">2.87%*G8</f>
        <v>6888</v>
      </c>
      <c r="I8" s="7">
        <f t="shared" ref="I8:I71" si="1">3.04%*G8</f>
        <v>7296</v>
      </c>
      <c r="J8" s="7" cm="1">
        <f t="array" ref="J8">G8-(G8*TSS)</f>
        <v>225816</v>
      </c>
      <c r="K8" s="8">
        <f t="shared" ref="K8" si="2">IF((J8*12)&lt;=SMAX,0,IF(AND((J8*12)&gt;=SMIN2,(J8*12)&lt;=SMAXN2),(((J8*12)-SMIN2)*PORCN1)/12,IF(AND((J8*12)&gt;=SMIN3,(J8*12)&lt;=SMAXN3),(((((J8*12)-SMIN3)*PORCN2)+VAFN3)/12),(((((J8*12)-SMAXN4)*PORCN3)+VAFN4)/12))))</f>
        <v>45036.937291666669</v>
      </c>
      <c r="L8" s="20">
        <f t="shared" ref="L8" si="3">(G8*TSS)+K8+25</f>
        <v>59245.937291666669</v>
      </c>
      <c r="M8" s="12">
        <f t="shared" ref="M8:M71" si="4">+G8-L8</f>
        <v>180754.06270833334</v>
      </c>
    </row>
    <row r="9" spans="1:13" ht="24.95" customHeight="1" x14ac:dyDescent="0.2">
      <c r="A9" s="3">
        <v>2</v>
      </c>
      <c r="B9" s="4" t="s">
        <v>19</v>
      </c>
      <c r="C9" s="4" t="s">
        <v>20</v>
      </c>
      <c r="D9" s="13" t="s">
        <v>21</v>
      </c>
      <c r="E9" s="19" t="s">
        <v>17</v>
      </c>
      <c r="F9" s="4" t="s">
        <v>22</v>
      </c>
      <c r="G9" s="7">
        <v>185000</v>
      </c>
      <c r="H9" s="7">
        <f t="shared" si="0"/>
        <v>5309.5</v>
      </c>
      <c r="I9" s="7">
        <f t="shared" si="1"/>
        <v>5624</v>
      </c>
      <c r="J9" s="7" cm="1">
        <f t="array" ref="J9">G9-(G9*TSS)</f>
        <v>174066.5</v>
      </c>
      <c r="K9" s="8">
        <f t="shared" ref="K9" si="5">IF((J9*12)&lt;=SMAX,0,IF(AND((J9*12)&gt;=SMIN2,(J9*12)&lt;=SMAXN2),(((J9*12)-SMIN2)*PORCN1)/12,IF(AND((J9*12)&gt;=SMIN3,(J9*12)&lt;=SMAXN3),(((((J9*12)-SMIN3)*PORCN2)+VAFN3)/12),(((((J9*12)-SMAXN4)*PORCN3)+VAFN4)/12))))</f>
        <v>32099.562291666665</v>
      </c>
      <c r="L9" s="20">
        <f t="shared" ref="L9" si="6">(G9*TSS)+K9+25</f>
        <v>43058.062291666662</v>
      </c>
      <c r="M9" s="12">
        <f t="shared" si="4"/>
        <v>141941.93770833334</v>
      </c>
    </row>
    <row r="10" spans="1:13" ht="24.95" customHeight="1" x14ac:dyDescent="0.2">
      <c r="A10" s="4">
        <v>3</v>
      </c>
      <c r="B10" s="4" t="s">
        <v>23</v>
      </c>
      <c r="C10" s="4" t="s">
        <v>24</v>
      </c>
      <c r="D10" s="13" t="s">
        <v>16</v>
      </c>
      <c r="E10" s="19" t="s">
        <v>17</v>
      </c>
      <c r="F10" s="4" t="s">
        <v>25</v>
      </c>
      <c r="G10" s="7">
        <v>185000</v>
      </c>
      <c r="H10" s="7">
        <f t="shared" si="0"/>
        <v>5309.5</v>
      </c>
      <c r="I10" s="7">
        <f t="shared" si="1"/>
        <v>5624</v>
      </c>
      <c r="J10" s="7" cm="1">
        <f t="array" ref="J10">G10-(G10*TSS)</f>
        <v>174066.5</v>
      </c>
      <c r="K10" s="8">
        <f t="shared" ref="K10" si="7">IF((J10*12)&lt;=SMAX,0,IF(AND((J10*12)&gt;=SMIN2,(J10*12)&lt;=SMAXN2),(((J10*12)-SMIN2)*PORCN1)/12,IF(AND((J10*12)&gt;=SMIN3,(J10*12)&lt;=SMAXN3),(((((J10*12)-SMIN3)*PORCN2)+VAFN3)/12),(((((J10*12)-SMAXN4)*PORCN3)+VAFN4)/12))))</f>
        <v>32099.562291666665</v>
      </c>
      <c r="L10" s="20">
        <f t="shared" ref="L10" si="8">(G10*TSS)+K10+25</f>
        <v>43058.062291666662</v>
      </c>
      <c r="M10" s="12">
        <f t="shared" si="4"/>
        <v>141941.93770833334</v>
      </c>
    </row>
    <row r="11" spans="1:13" ht="24.95" customHeight="1" x14ac:dyDescent="0.2">
      <c r="A11" s="3">
        <v>4</v>
      </c>
      <c r="B11" s="4" t="s">
        <v>26</v>
      </c>
      <c r="C11" s="4" t="s">
        <v>27</v>
      </c>
      <c r="D11" s="13" t="s">
        <v>16</v>
      </c>
      <c r="E11" s="19" t="s">
        <v>17</v>
      </c>
      <c r="F11" s="4" t="s">
        <v>28</v>
      </c>
      <c r="G11" s="7">
        <v>185000</v>
      </c>
      <c r="H11" s="7">
        <f t="shared" si="0"/>
        <v>5309.5</v>
      </c>
      <c r="I11" s="7">
        <f t="shared" si="1"/>
        <v>5624</v>
      </c>
      <c r="J11" s="7" cm="1">
        <f t="array" ref="J11">G11-(G11*TSS)</f>
        <v>174066.5</v>
      </c>
      <c r="K11" s="8">
        <f t="shared" ref="K11" si="9">IF((J11*12)&lt;=SMAX,0,IF(AND((J11*12)&gt;=SMIN2,(J11*12)&lt;=SMAXN2),(((J11*12)-SMIN2)*PORCN1)/12,IF(AND((J11*12)&gt;=SMIN3,(J11*12)&lt;=SMAXN3),(((((J11*12)-SMIN3)*PORCN2)+VAFN3)/12),(((((J11*12)-SMAXN4)*PORCN3)+VAFN4)/12))))</f>
        <v>32099.562291666665</v>
      </c>
      <c r="L11" s="20">
        <f t="shared" ref="L11" si="10">(G11*TSS)+K11+25</f>
        <v>43058.062291666662</v>
      </c>
      <c r="M11" s="12">
        <f t="shared" si="4"/>
        <v>141941.93770833334</v>
      </c>
    </row>
    <row r="12" spans="1:13" x14ac:dyDescent="0.2">
      <c r="A12" s="4">
        <v>5</v>
      </c>
      <c r="B12" s="3" t="s">
        <v>29</v>
      </c>
      <c r="C12" s="3" t="s">
        <v>30</v>
      </c>
      <c r="D12" s="5" t="s">
        <v>16</v>
      </c>
      <c r="E12" s="5" t="s">
        <v>31</v>
      </c>
      <c r="F12" s="3" t="s">
        <v>32</v>
      </c>
      <c r="G12" s="6">
        <v>75000</v>
      </c>
      <c r="H12" s="6">
        <f t="shared" si="0"/>
        <v>2152.5</v>
      </c>
      <c r="I12" s="6">
        <f t="shared" si="1"/>
        <v>2280</v>
      </c>
      <c r="J12" s="6" cm="1">
        <f t="array" ref="J12">G12-(G12*TSS)</f>
        <v>70567.5</v>
      </c>
      <c r="K12" s="21">
        <f t="shared" ref="K12" si="11">IF((J12*12)&lt;=SMAX,0,IF(AND((J12*12)&gt;=SMIN2,(J12*12)&lt;=SMAXN2),(((J12*12)-SMIN2)*PORCN1)/12,IF(AND((J12*12)&gt;=SMIN3,(J12*12)&lt;=SMAXN3),(((((J12*12)-SMIN3)*PORCN2)+VAFN3)/12),(((((J12*12)-SMAXN4)*PORCN3)+VAFN4)/12))))</f>
        <v>6309.3498333333337</v>
      </c>
      <c r="L12" s="22">
        <f t="shared" ref="L12" si="12">(G12*TSS)+K12+25</f>
        <v>10766.849833333334</v>
      </c>
      <c r="M12" s="12">
        <f t="shared" si="4"/>
        <v>64233.150166666666</v>
      </c>
    </row>
    <row r="13" spans="1:13" x14ac:dyDescent="0.2">
      <c r="A13" s="3">
        <v>6</v>
      </c>
      <c r="B13" s="4" t="s">
        <v>33</v>
      </c>
      <c r="C13" s="4" t="s">
        <v>34</v>
      </c>
      <c r="D13" s="13" t="s">
        <v>16</v>
      </c>
      <c r="E13" s="13" t="s">
        <v>31</v>
      </c>
      <c r="F13" s="4" t="s">
        <v>35</v>
      </c>
      <c r="G13" s="7">
        <v>75000</v>
      </c>
      <c r="H13" s="7">
        <f t="shared" si="0"/>
        <v>2152.5</v>
      </c>
      <c r="I13" s="7">
        <f t="shared" si="1"/>
        <v>2280</v>
      </c>
      <c r="J13" s="7" cm="1">
        <f t="array" ref="J13">G13-(G13*TSS)</f>
        <v>70567.5</v>
      </c>
      <c r="K13" s="8">
        <f t="shared" ref="K13" si="13">IF((J13*12)&lt;=SMAX,0,IF(AND((J13*12)&gt;=SMIN2,(J13*12)&lt;=SMAXN2),(((J13*12)-SMIN2)*PORCN1)/12,IF(AND((J13*12)&gt;=SMIN3,(J13*12)&lt;=SMAXN3),(((((J13*12)-SMIN3)*PORCN2)+VAFN3)/12),(((((J13*12)-SMAXN4)*PORCN3)+VAFN4)/12))))</f>
        <v>6309.3498333333337</v>
      </c>
      <c r="L13" s="20">
        <f t="shared" ref="L13" si="14">(G13*TSS)+K13+25</f>
        <v>10766.849833333334</v>
      </c>
      <c r="M13" s="12">
        <f t="shared" si="4"/>
        <v>64233.150166666666</v>
      </c>
    </row>
    <row r="14" spans="1:13" x14ac:dyDescent="0.2">
      <c r="A14" s="4">
        <v>7</v>
      </c>
      <c r="B14" s="4" t="s">
        <v>36</v>
      </c>
      <c r="C14" s="4" t="s">
        <v>37</v>
      </c>
      <c r="D14" s="13" t="s">
        <v>21</v>
      </c>
      <c r="E14" s="13" t="s">
        <v>31</v>
      </c>
      <c r="F14" s="4" t="s">
        <v>38</v>
      </c>
      <c r="G14" s="7">
        <v>90000</v>
      </c>
      <c r="H14" s="7">
        <f t="shared" si="0"/>
        <v>2583</v>
      </c>
      <c r="I14" s="7">
        <f t="shared" si="1"/>
        <v>2736</v>
      </c>
      <c r="J14" s="7" cm="1">
        <f t="array" ref="J14">G14-(G14*TSS)</f>
        <v>84681</v>
      </c>
      <c r="K14" s="8">
        <f t="shared" ref="K14" si="15">IF((J14*12)&lt;=SMAX,0,IF(AND((J14*12)&gt;=SMIN2,(J14*12)&lt;=SMAXN2),(((J14*12)-SMIN2)*PORCN1)/12,IF(AND((J14*12)&gt;=SMIN3,(J14*12)&lt;=SMAXN3),(((((J14*12)-SMIN3)*PORCN2)+VAFN3)/12),(((((J14*12)-SMAXN4)*PORCN3)+VAFN4)/12))))</f>
        <v>9753.1872916666671</v>
      </c>
      <c r="L14" s="20">
        <f t="shared" ref="L14" si="16">(G14*TSS)+K14+25</f>
        <v>15097.187291666667</v>
      </c>
      <c r="M14" s="12">
        <f t="shared" si="4"/>
        <v>74902.812708333338</v>
      </c>
    </row>
    <row r="15" spans="1:13" x14ac:dyDescent="0.2">
      <c r="A15" s="3">
        <v>8</v>
      </c>
      <c r="B15" s="4" t="s">
        <v>39</v>
      </c>
      <c r="C15" s="4" t="s">
        <v>40</v>
      </c>
      <c r="D15" s="13" t="s">
        <v>16</v>
      </c>
      <c r="E15" s="13" t="s">
        <v>31</v>
      </c>
      <c r="F15" s="4" t="s">
        <v>41</v>
      </c>
      <c r="G15" s="7">
        <v>35000</v>
      </c>
      <c r="H15" s="7">
        <f t="shared" si="0"/>
        <v>1004.5</v>
      </c>
      <c r="I15" s="7">
        <f t="shared" si="1"/>
        <v>1064</v>
      </c>
      <c r="J15" s="7" cm="1">
        <f t="array" ref="J15">G15-(G15*TSS)</f>
        <v>32931.5</v>
      </c>
      <c r="K15" s="8">
        <f t="shared" ref="K15" si="17">IF((J15*12)&lt;=SMAX,0,IF(AND((J15*12)&gt;=SMIN2,(J15*12)&lt;=SMAXN2),(((J15*12)-SMIN2)*PORCN1)/12,IF(AND((J15*12)&gt;=SMIN3,(J15*12)&lt;=SMAXN3),(((((J15*12)-SMIN3)*PORCN2)+VAFN3)/12),(((((J15*12)-SMAXN4)*PORCN3)+VAFN4)/12))))</f>
        <v>0</v>
      </c>
      <c r="L15" s="20">
        <f t="shared" ref="L15" si="18">(G15*TSS)+K15+25</f>
        <v>2093.5</v>
      </c>
      <c r="M15" s="12">
        <f t="shared" si="4"/>
        <v>32906.5</v>
      </c>
    </row>
    <row r="16" spans="1:13" x14ac:dyDescent="0.2">
      <c r="A16" s="4">
        <v>9</v>
      </c>
      <c r="B16" s="4" t="s">
        <v>42</v>
      </c>
      <c r="C16" s="4" t="s">
        <v>43</v>
      </c>
      <c r="D16" s="13" t="s">
        <v>21</v>
      </c>
      <c r="E16" s="13" t="s">
        <v>31</v>
      </c>
      <c r="F16" s="4" t="s">
        <v>18</v>
      </c>
      <c r="G16" s="7">
        <v>35000</v>
      </c>
      <c r="H16" s="7">
        <f t="shared" si="0"/>
        <v>1004.5</v>
      </c>
      <c r="I16" s="7">
        <f t="shared" si="1"/>
        <v>1064</v>
      </c>
      <c r="J16" s="7" cm="1">
        <f t="array" ref="J16">G16-(G16*TSS)</f>
        <v>32931.5</v>
      </c>
      <c r="K16" s="8">
        <f t="shared" ref="K16" si="19">IF((J16*12)&lt;=SMAX,0,IF(AND((J16*12)&gt;=SMIN2,(J16*12)&lt;=SMAXN2),(((J16*12)-SMIN2)*PORCN1)/12,IF(AND((J16*12)&gt;=SMIN3,(J16*12)&lt;=SMAXN3),(((((J16*12)-SMIN3)*PORCN2)+VAFN3)/12),(((((J16*12)-SMAXN4)*PORCN3)+VAFN4)/12))))</f>
        <v>0</v>
      </c>
      <c r="L16" s="20">
        <f t="shared" ref="L16" si="20">(G16*TSS)+K16+25</f>
        <v>2093.5</v>
      </c>
      <c r="M16" s="12">
        <f t="shared" si="4"/>
        <v>32906.5</v>
      </c>
    </row>
    <row r="17" spans="1:13" x14ac:dyDescent="0.2">
      <c r="A17" s="3">
        <v>10</v>
      </c>
      <c r="B17" s="4" t="s">
        <v>44</v>
      </c>
      <c r="C17" s="4" t="s">
        <v>45</v>
      </c>
      <c r="D17" s="13" t="s">
        <v>16</v>
      </c>
      <c r="E17" s="13" t="s">
        <v>31</v>
      </c>
      <c r="F17" s="4" t="s">
        <v>46</v>
      </c>
      <c r="G17" s="7">
        <v>75000</v>
      </c>
      <c r="H17" s="7">
        <f t="shared" si="0"/>
        <v>2152.5</v>
      </c>
      <c r="I17" s="7">
        <f t="shared" si="1"/>
        <v>2280</v>
      </c>
      <c r="J17" s="7" cm="1">
        <f t="array" ref="J17">G17-(G17*TSS)</f>
        <v>70567.5</v>
      </c>
      <c r="K17" s="8">
        <f t="shared" ref="K17" si="21">IF((J17*12)&lt;=SMAX,0,IF(AND((J17*12)&gt;=SMIN2,(J17*12)&lt;=SMAXN2),(((J17*12)-SMIN2)*PORCN1)/12,IF(AND((J17*12)&gt;=SMIN3,(J17*12)&lt;=SMAXN3),(((((J17*12)-SMIN3)*PORCN2)+VAFN3)/12),(((((J17*12)-SMAXN4)*PORCN3)+VAFN4)/12))))</f>
        <v>6309.3498333333337</v>
      </c>
      <c r="L17" s="20">
        <f t="shared" ref="L17" si="22">(G17*TSS)+K17+25</f>
        <v>10766.849833333334</v>
      </c>
      <c r="M17" s="12">
        <f t="shared" si="4"/>
        <v>64233.150166666666</v>
      </c>
    </row>
    <row r="18" spans="1:13" x14ac:dyDescent="0.2">
      <c r="A18" s="4">
        <v>11</v>
      </c>
      <c r="B18" s="4" t="s">
        <v>47</v>
      </c>
      <c r="C18" s="4" t="s">
        <v>48</v>
      </c>
      <c r="D18" s="13" t="s">
        <v>21</v>
      </c>
      <c r="E18" s="13" t="s">
        <v>31</v>
      </c>
      <c r="F18" s="4" t="s">
        <v>49</v>
      </c>
      <c r="G18" s="7">
        <v>16500</v>
      </c>
      <c r="H18" s="7">
        <f t="shared" si="0"/>
        <v>473.55</v>
      </c>
      <c r="I18" s="7">
        <f t="shared" si="1"/>
        <v>501.6</v>
      </c>
      <c r="J18" s="7" cm="1">
        <f t="array" ref="J18">G18-(G18*TSS)</f>
        <v>15524.85</v>
      </c>
      <c r="K18" s="8">
        <f t="shared" ref="K18" si="23">IF((J18*12)&lt;=SMAX,0,IF(AND((J18*12)&gt;=SMIN2,(J18*12)&lt;=SMAXN2),(((J18*12)-SMIN2)*PORCN1)/12,IF(AND((J18*12)&gt;=SMIN3,(J18*12)&lt;=SMAXN3),(((((J18*12)-SMIN3)*PORCN2)+VAFN3)/12),(((((J18*12)-SMAXN4)*PORCN3)+VAFN4)/12))))</f>
        <v>0</v>
      </c>
      <c r="L18" s="20">
        <f t="shared" ref="L18" si="24">(G18*TSS)+K18+25</f>
        <v>1000.15</v>
      </c>
      <c r="M18" s="12">
        <f t="shared" si="4"/>
        <v>15499.85</v>
      </c>
    </row>
    <row r="19" spans="1:13" x14ac:dyDescent="0.2">
      <c r="A19" s="3">
        <v>12</v>
      </c>
      <c r="B19" s="4" t="s">
        <v>50</v>
      </c>
      <c r="C19" s="4" t="s">
        <v>48</v>
      </c>
      <c r="D19" s="13" t="s">
        <v>21</v>
      </c>
      <c r="E19" s="13" t="s">
        <v>31</v>
      </c>
      <c r="F19" s="4" t="s">
        <v>49</v>
      </c>
      <c r="G19" s="7">
        <v>16500</v>
      </c>
      <c r="H19" s="7">
        <f t="shared" si="0"/>
        <v>473.55</v>
      </c>
      <c r="I19" s="7">
        <f t="shared" si="1"/>
        <v>501.6</v>
      </c>
      <c r="J19" s="7" cm="1">
        <f t="array" ref="J19">G19-(G19*TSS)</f>
        <v>15524.85</v>
      </c>
      <c r="K19" s="8">
        <f t="shared" ref="K19" si="25">IF((J19*12)&lt;=SMAX,0,IF(AND((J19*12)&gt;=SMIN2,(J19*12)&lt;=SMAXN2),(((J19*12)-SMIN2)*PORCN1)/12,IF(AND((J19*12)&gt;=SMIN3,(J19*12)&lt;=SMAXN3),(((((J19*12)-SMIN3)*PORCN2)+VAFN3)/12),(((((J19*12)-SMAXN4)*PORCN3)+VAFN4)/12))))</f>
        <v>0</v>
      </c>
      <c r="L19" s="20">
        <f t="shared" ref="L19" si="26">(G19*TSS)+K19+25</f>
        <v>1000.15</v>
      </c>
      <c r="M19" s="12">
        <f t="shared" si="4"/>
        <v>15499.85</v>
      </c>
    </row>
    <row r="20" spans="1:13" x14ac:dyDescent="0.2">
      <c r="A20" s="4">
        <v>13</v>
      </c>
      <c r="B20" s="4" t="s">
        <v>51</v>
      </c>
      <c r="C20" s="4" t="s">
        <v>52</v>
      </c>
      <c r="D20" s="13" t="s">
        <v>21</v>
      </c>
      <c r="E20" s="13" t="s">
        <v>31</v>
      </c>
      <c r="F20" s="4" t="s">
        <v>25</v>
      </c>
      <c r="G20" s="7">
        <v>75000</v>
      </c>
      <c r="H20" s="7">
        <f t="shared" si="0"/>
        <v>2152.5</v>
      </c>
      <c r="I20" s="7">
        <f t="shared" si="1"/>
        <v>2280</v>
      </c>
      <c r="J20" s="7" cm="1">
        <f t="array" ref="J20">G20-(G20*TSS)</f>
        <v>70567.5</v>
      </c>
      <c r="K20" s="8">
        <f t="shared" ref="K20" si="27">IF((J20*12)&lt;=SMAX,0,IF(AND((J20*12)&gt;=SMIN2,(J20*12)&lt;=SMAXN2),(((J20*12)-SMIN2)*PORCN1)/12,IF(AND((J20*12)&gt;=SMIN3,(J20*12)&lt;=SMAXN3),(((((J20*12)-SMIN3)*PORCN2)+VAFN3)/12),(((((J20*12)-SMAXN4)*PORCN3)+VAFN4)/12))))</f>
        <v>6309.3498333333337</v>
      </c>
      <c r="L20" s="20">
        <f t="shared" ref="L20" si="28">(G20*TSS)+K20+25</f>
        <v>10766.849833333334</v>
      </c>
      <c r="M20" s="12">
        <f t="shared" si="4"/>
        <v>64233.150166666666</v>
      </c>
    </row>
    <row r="21" spans="1:13" x14ac:dyDescent="0.2">
      <c r="A21" s="3">
        <v>14</v>
      </c>
      <c r="B21" s="4" t="s">
        <v>53</v>
      </c>
      <c r="C21" s="4" t="s">
        <v>54</v>
      </c>
      <c r="D21" s="13" t="s">
        <v>21</v>
      </c>
      <c r="E21" s="13" t="s">
        <v>31</v>
      </c>
      <c r="F21" s="4" t="s">
        <v>38</v>
      </c>
      <c r="G21" s="7">
        <v>35000</v>
      </c>
      <c r="H21" s="7">
        <f t="shared" si="0"/>
        <v>1004.5</v>
      </c>
      <c r="I21" s="7">
        <f t="shared" si="1"/>
        <v>1064</v>
      </c>
      <c r="J21" s="7" cm="1">
        <f t="array" ref="J21">G21-(G21*TSS)</f>
        <v>32931.5</v>
      </c>
      <c r="K21" s="8">
        <f t="shared" ref="K21" si="29">IF((J21*12)&lt;=SMAX,0,IF(AND((J21*12)&gt;=SMIN2,(J21*12)&lt;=SMAXN2),(((J21*12)-SMIN2)*PORCN1)/12,IF(AND((J21*12)&gt;=SMIN3,(J21*12)&lt;=SMAXN3),(((((J21*12)-SMIN3)*PORCN2)+VAFN3)/12),(((((J21*12)-SMAXN4)*PORCN3)+VAFN4)/12))))</f>
        <v>0</v>
      </c>
      <c r="L21" s="20">
        <f t="shared" ref="L21" si="30">(G21*TSS)+K21+25</f>
        <v>2093.5</v>
      </c>
      <c r="M21" s="12">
        <f t="shared" si="4"/>
        <v>32906.5</v>
      </c>
    </row>
    <row r="22" spans="1:13" x14ac:dyDescent="0.2">
      <c r="A22" s="4">
        <v>15</v>
      </c>
      <c r="B22" s="4" t="s">
        <v>55</v>
      </c>
      <c r="C22" s="4" t="s">
        <v>56</v>
      </c>
      <c r="D22" s="13" t="s">
        <v>16</v>
      </c>
      <c r="E22" s="13" t="s">
        <v>31</v>
      </c>
      <c r="F22" s="4" t="s">
        <v>57</v>
      </c>
      <c r="G22" s="7">
        <v>35000</v>
      </c>
      <c r="H22" s="7">
        <f t="shared" si="0"/>
        <v>1004.5</v>
      </c>
      <c r="I22" s="7">
        <f t="shared" si="1"/>
        <v>1064</v>
      </c>
      <c r="J22" s="7" cm="1">
        <f t="array" ref="J22">G22-(G22*TSS)</f>
        <v>32931.5</v>
      </c>
      <c r="K22" s="8">
        <f t="shared" ref="K22" si="31">IF((J22*12)&lt;=SMAX,0,IF(AND((J22*12)&gt;=SMIN2,(J22*12)&lt;=SMAXN2),(((J22*12)-SMIN2)*PORCN1)/12,IF(AND((J22*12)&gt;=SMIN3,(J22*12)&lt;=SMAXN3),(((((J22*12)-SMIN3)*PORCN2)+VAFN3)/12),(((((J22*12)-SMAXN4)*PORCN3)+VAFN4)/12))))</f>
        <v>0</v>
      </c>
      <c r="L22" s="20">
        <f t="shared" ref="L22" si="32">(G22*TSS)+K22+25</f>
        <v>2093.5</v>
      </c>
      <c r="M22" s="12">
        <f t="shared" si="4"/>
        <v>32906.5</v>
      </c>
    </row>
    <row r="23" spans="1:13" x14ac:dyDescent="0.2">
      <c r="A23" s="3">
        <v>16</v>
      </c>
      <c r="B23" s="4" t="s">
        <v>58</v>
      </c>
      <c r="C23" s="4" t="s">
        <v>59</v>
      </c>
      <c r="D23" s="13" t="s">
        <v>16</v>
      </c>
      <c r="E23" s="13" t="s">
        <v>31</v>
      </c>
      <c r="F23" s="4" t="s">
        <v>60</v>
      </c>
      <c r="G23" s="7">
        <v>110000</v>
      </c>
      <c r="H23" s="7">
        <f t="shared" si="0"/>
        <v>3157</v>
      </c>
      <c r="I23" s="7">
        <f t="shared" si="1"/>
        <v>3344</v>
      </c>
      <c r="J23" s="7" cm="1">
        <f t="array" ref="J23">G23-(G23*TSS)</f>
        <v>103499</v>
      </c>
      <c r="K23" s="8">
        <f t="shared" ref="K23" si="33">IF((J23*12)&lt;=SMAX,0,IF(AND((J23*12)&gt;=SMIN2,(J23*12)&lt;=SMAXN2),(((J23*12)-SMIN2)*PORCN1)/12,IF(AND((J23*12)&gt;=SMIN3,(J23*12)&lt;=SMAXN3),(((((J23*12)-SMIN3)*PORCN2)+VAFN3)/12),(((((J23*12)-SMAXN4)*PORCN3)+VAFN4)/12))))</f>
        <v>14457.687291666667</v>
      </c>
      <c r="L23" s="20">
        <f t="shared" ref="L23" si="34">(G23*TSS)+K23+25</f>
        <v>20983.687291666669</v>
      </c>
      <c r="M23" s="12">
        <f t="shared" si="4"/>
        <v>89016.312708333338</v>
      </c>
    </row>
    <row r="24" spans="1:13" x14ac:dyDescent="0.2">
      <c r="A24" s="4">
        <v>17</v>
      </c>
      <c r="B24" s="4" t="s">
        <v>61</v>
      </c>
      <c r="C24" s="4" t="s">
        <v>62</v>
      </c>
      <c r="D24" s="13" t="s">
        <v>16</v>
      </c>
      <c r="E24" s="13" t="s">
        <v>31</v>
      </c>
      <c r="F24" s="4" t="s">
        <v>63</v>
      </c>
      <c r="G24" s="7">
        <v>75000</v>
      </c>
      <c r="H24" s="7">
        <f t="shared" si="0"/>
        <v>2152.5</v>
      </c>
      <c r="I24" s="7">
        <f t="shared" si="1"/>
        <v>2280</v>
      </c>
      <c r="J24" s="7" cm="1">
        <f t="array" ref="J24">G24-(G24*TSS)</f>
        <v>70567.5</v>
      </c>
      <c r="K24" s="8">
        <f t="shared" ref="K24" si="35">IF((J24*12)&lt;=SMAX,0,IF(AND((J24*12)&gt;=SMIN2,(J24*12)&lt;=SMAXN2),(((J24*12)-SMIN2)*PORCN1)/12,IF(AND((J24*12)&gt;=SMIN3,(J24*12)&lt;=SMAXN3),(((((J24*12)-SMIN3)*PORCN2)+VAFN3)/12),(((((J24*12)-SMAXN4)*PORCN3)+VAFN4)/12))))</f>
        <v>6309.3498333333337</v>
      </c>
      <c r="L24" s="20">
        <f t="shared" ref="L24" si="36">(G24*TSS)+K24+25</f>
        <v>10766.849833333334</v>
      </c>
      <c r="M24" s="12">
        <f t="shared" si="4"/>
        <v>64233.150166666666</v>
      </c>
    </row>
    <row r="25" spans="1:13" x14ac:dyDescent="0.2">
      <c r="A25" s="3">
        <v>18</v>
      </c>
      <c r="B25" s="4" t="s">
        <v>64</v>
      </c>
      <c r="C25" s="4" t="s">
        <v>65</v>
      </c>
      <c r="D25" s="13" t="s">
        <v>21</v>
      </c>
      <c r="E25" s="13" t="s">
        <v>31</v>
      </c>
      <c r="F25" s="4" t="s">
        <v>57</v>
      </c>
      <c r="G25" s="7">
        <v>70000</v>
      </c>
      <c r="H25" s="7">
        <f t="shared" si="0"/>
        <v>2009</v>
      </c>
      <c r="I25" s="7">
        <f t="shared" si="1"/>
        <v>2128</v>
      </c>
      <c r="J25" s="7" cm="1">
        <f t="array" ref="J25">G25-(G25*TSS)</f>
        <v>65863</v>
      </c>
      <c r="K25" s="8">
        <f t="shared" ref="K25" si="37">IF((J25*12)&lt;=SMAX,0,IF(AND((J25*12)&gt;=SMIN2,(J25*12)&lt;=SMAXN2),(((J25*12)-SMIN2)*PORCN1)/12,IF(AND((J25*12)&gt;=SMIN3,(J25*12)&lt;=SMAXN3),(((((J25*12)-SMIN3)*PORCN2)+VAFN3)/12),(((((J25*12)-SMAXN4)*PORCN3)+VAFN4)/12))))</f>
        <v>5368.4498333333331</v>
      </c>
      <c r="L25" s="20">
        <f t="shared" ref="L25" si="38">(G25*TSS)+K25+25</f>
        <v>9530.4498333333322</v>
      </c>
      <c r="M25" s="12">
        <f t="shared" si="4"/>
        <v>60469.550166666668</v>
      </c>
    </row>
    <row r="26" spans="1:13" x14ac:dyDescent="0.2">
      <c r="A26" s="4">
        <v>19</v>
      </c>
      <c r="B26" s="4" t="s">
        <v>66</v>
      </c>
      <c r="C26" s="4" t="s">
        <v>67</v>
      </c>
      <c r="D26" s="13" t="s">
        <v>16</v>
      </c>
      <c r="E26" s="13" t="s">
        <v>31</v>
      </c>
      <c r="F26" s="4" t="s">
        <v>68</v>
      </c>
      <c r="G26" s="7">
        <v>26250</v>
      </c>
      <c r="H26" s="7">
        <f t="shared" si="0"/>
        <v>753.375</v>
      </c>
      <c r="I26" s="7">
        <f t="shared" si="1"/>
        <v>798</v>
      </c>
      <c r="J26" s="7" cm="1">
        <f t="array" ref="J26">G26-(G26*TSS)</f>
        <v>24698.625</v>
      </c>
      <c r="K26" s="8">
        <f t="shared" ref="K26" si="39">IF((J26*12)&lt;=SMAX,0,IF(AND((J26*12)&gt;=SMIN2,(J26*12)&lt;=SMAXN2),(((J26*12)-SMIN2)*PORCN1)/12,IF(AND((J26*12)&gt;=SMIN3,(J26*12)&lt;=SMAXN3),(((((J26*12)-SMIN3)*PORCN2)+VAFN3)/12),(((((J26*12)-SMAXN4)*PORCN3)+VAFN4)/12))))</f>
        <v>0</v>
      </c>
      <c r="L26" s="20">
        <f t="shared" ref="L26" si="40">(G26*TSS)+K26+25</f>
        <v>1576.375</v>
      </c>
      <c r="M26" s="12">
        <f t="shared" si="4"/>
        <v>24673.625</v>
      </c>
    </row>
    <row r="27" spans="1:13" x14ac:dyDescent="0.2">
      <c r="A27" s="3">
        <v>20</v>
      </c>
      <c r="B27" s="4" t="s">
        <v>69</v>
      </c>
      <c r="C27" s="4" t="s">
        <v>65</v>
      </c>
      <c r="D27" s="13" t="s">
        <v>21</v>
      </c>
      <c r="E27" s="13" t="s">
        <v>31</v>
      </c>
      <c r="F27" s="4" t="s">
        <v>70</v>
      </c>
      <c r="G27" s="7">
        <v>70000</v>
      </c>
      <c r="H27" s="7">
        <f t="shared" si="0"/>
        <v>2009</v>
      </c>
      <c r="I27" s="7">
        <f t="shared" si="1"/>
        <v>2128</v>
      </c>
      <c r="J27" s="7" cm="1">
        <f t="array" ref="J27">G27-(G27*TSS)</f>
        <v>65863</v>
      </c>
      <c r="K27" s="8">
        <f t="shared" ref="K27" si="41">IF((J27*12)&lt;=SMAX,0,IF(AND((J27*12)&gt;=SMIN2,(J27*12)&lt;=SMAXN2),(((J27*12)-SMIN2)*PORCN1)/12,IF(AND((J27*12)&gt;=SMIN3,(J27*12)&lt;=SMAXN3),(((((J27*12)-SMIN3)*PORCN2)+VAFN3)/12),(((((J27*12)-SMAXN4)*PORCN3)+VAFN4)/12))))</f>
        <v>5368.4498333333331</v>
      </c>
      <c r="L27" s="20">
        <f t="shared" ref="L27" si="42">(G27*TSS)+K27+25</f>
        <v>9530.4498333333322</v>
      </c>
      <c r="M27" s="12">
        <f t="shared" si="4"/>
        <v>60469.550166666668</v>
      </c>
    </row>
    <row r="28" spans="1:13" x14ac:dyDescent="0.2">
      <c r="A28" s="4">
        <v>21</v>
      </c>
      <c r="B28" s="4" t="s">
        <v>71</v>
      </c>
      <c r="C28" s="4" t="s">
        <v>72</v>
      </c>
      <c r="D28" s="13" t="s">
        <v>21</v>
      </c>
      <c r="E28" s="13" t="s">
        <v>31</v>
      </c>
      <c r="F28" s="4" t="s">
        <v>73</v>
      </c>
      <c r="G28" s="7">
        <v>70000</v>
      </c>
      <c r="H28" s="7">
        <f t="shared" si="0"/>
        <v>2009</v>
      </c>
      <c r="I28" s="7">
        <f t="shared" si="1"/>
        <v>2128</v>
      </c>
      <c r="J28" s="7" cm="1">
        <f t="array" ref="J28">G28-(G28*TSS)</f>
        <v>65863</v>
      </c>
      <c r="K28" s="8">
        <f t="shared" ref="K28" si="43">IF((J28*12)&lt;=SMAX,0,IF(AND((J28*12)&gt;=SMIN2,(J28*12)&lt;=SMAXN2),(((J28*12)-SMIN2)*PORCN1)/12,IF(AND((J28*12)&gt;=SMIN3,(J28*12)&lt;=SMAXN3),(((((J28*12)-SMIN3)*PORCN2)+VAFN3)/12),(((((J28*12)-SMAXN4)*PORCN3)+VAFN4)/12))))</f>
        <v>5368.4498333333331</v>
      </c>
      <c r="L28" s="20">
        <f t="shared" ref="L28" si="44">(G28*TSS)+K28+25</f>
        <v>9530.4498333333322</v>
      </c>
      <c r="M28" s="12">
        <f t="shared" si="4"/>
        <v>60469.550166666668</v>
      </c>
    </row>
    <row r="29" spans="1:13" x14ac:dyDescent="0.2">
      <c r="A29" s="3">
        <v>22</v>
      </c>
      <c r="B29" s="4" t="s">
        <v>74</v>
      </c>
      <c r="C29" s="4" t="s">
        <v>75</v>
      </c>
      <c r="D29" s="13" t="s">
        <v>16</v>
      </c>
      <c r="E29" s="13" t="s">
        <v>31</v>
      </c>
      <c r="F29" s="4" t="s">
        <v>38</v>
      </c>
      <c r="G29" s="7">
        <v>35000</v>
      </c>
      <c r="H29" s="7">
        <f t="shared" si="0"/>
        <v>1004.5</v>
      </c>
      <c r="I29" s="7">
        <f t="shared" si="1"/>
        <v>1064</v>
      </c>
      <c r="J29" s="7" cm="1">
        <f t="array" ref="J29">G29-(G29*TSS)</f>
        <v>32931.5</v>
      </c>
      <c r="K29" s="8">
        <f t="shared" ref="K29" si="45">IF((J29*12)&lt;=SMAX,0,IF(AND((J29*12)&gt;=SMIN2,(J29*12)&lt;=SMAXN2),(((J29*12)-SMIN2)*PORCN1)/12,IF(AND((J29*12)&gt;=SMIN3,(J29*12)&lt;=SMAXN3),(((((J29*12)-SMIN3)*PORCN2)+VAFN3)/12),(((((J29*12)-SMAXN4)*PORCN3)+VAFN4)/12))))</f>
        <v>0</v>
      </c>
      <c r="L29" s="20">
        <f t="shared" ref="L29" si="46">(G29*TSS)+K29+25</f>
        <v>2093.5</v>
      </c>
      <c r="M29" s="12">
        <f t="shared" si="4"/>
        <v>32906.5</v>
      </c>
    </row>
    <row r="30" spans="1:13" x14ac:dyDescent="0.2">
      <c r="A30" s="4">
        <v>23</v>
      </c>
      <c r="B30" s="4" t="s">
        <v>76</v>
      </c>
      <c r="C30" s="4" t="s">
        <v>77</v>
      </c>
      <c r="D30" s="13" t="s">
        <v>21</v>
      </c>
      <c r="E30" s="13" t="s">
        <v>31</v>
      </c>
      <c r="F30" s="4" t="s">
        <v>78</v>
      </c>
      <c r="G30" s="7">
        <v>65000</v>
      </c>
      <c r="H30" s="7">
        <f t="shared" si="0"/>
        <v>1865.5</v>
      </c>
      <c r="I30" s="7">
        <f t="shared" si="1"/>
        <v>1976</v>
      </c>
      <c r="J30" s="7" cm="1">
        <f t="array" ref="J30">G30-(G30*TSS)</f>
        <v>61158.5</v>
      </c>
      <c r="K30" s="8">
        <f t="shared" ref="K30" si="47">IF((J30*12)&lt;=SMAX,0,IF(AND((J30*12)&gt;=SMIN2,(J30*12)&lt;=SMAXN2),(((J30*12)-SMIN2)*PORCN1)/12,IF(AND((J30*12)&gt;=SMIN3,(J30*12)&lt;=SMAXN3),(((((J30*12)-SMIN3)*PORCN2)+VAFN3)/12),(((((J30*12)-SMAXN4)*PORCN3)+VAFN4)/12))))</f>
        <v>4427.5498333333335</v>
      </c>
      <c r="L30" s="20">
        <f t="shared" ref="L30" si="48">(G30*TSS)+K30+25</f>
        <v>8294.0498333333344</v>
      </c>
      <c r="M30" s="12">
        <f t="shared" si="4"/>
        <v>56705.950166666662</v>
      </c>
    </row>
    <row r="31" spans="1:13" x14ac:dyDescent="0.2">
      <c r="A31" s="3">
        <v>24</v>
      </c>
      <c r="B31" s="4" t="s">
        <v>79</v>
      </c>
      <c r="C31" s="4" t="s">
        <v>80</v>
      </c>
      <c r="D31" s="13" t="s">
        <v>16</v>
      </c>
      <c r="E31" s="13" t="s">
        <v>31</v>
      </c>
      <c r="F31" s="4" t="s">
        <v>78</v>
      </c>
      <c r="G31" s="7">
        <v>26250</v>
      </c>
      <c r="H31" s="7">
        <f t="shared" si="0"/>
        <v>753.375</v>
      </c>
      <c r="I31" s="7">
        <f t="shared" si="1"/>
        <v>798</v>
      </c>
      <c r="J31" s="7" cm="1">
        <f t="array" ref="J31">G31-(G31*TSS)</f>
        <v>24698.625</v>
      </c>
      <c r="K31" s="8">
        <f t="shared" ref="K31" si="49">IF((J31*12)&lt;=SMAX,0,IF(AND((J31*12)&gt;=SMIN2,(J31*12)&lt;=SMAXN2),(((J31*12)-SMIN2)*PORCN1)/12,IF(AND((J31*12)&gt;=SMIN3,(J31*12)&lt;=SMAXN3),(((((J31*12)-SMIN3)*PORCN2)+VAFN3)/12),(((((J31*12)-SMAXN4)*PORCN3)+VAFN4)/12))))</f>
        <v>0</v>
      </c>
      <c r="L31" s="20">
        <f t="shared" ref="L31" si="50">(G31*TSS)+K31+25</f>
        <v>1576.375</v>
      </c>
      <c r="M31" s="12">
        <f t="shared" si="4"/>
        <v>24673.625</v>
      </c>
    </row>
    <row r="32" spans="1:13" x14ac:dyDescent="0.2">
      <c r="A32" s="4">
        <v>25</v>
      </c>
      <c r="B32" s="4" t="s">
        <v>81</v>
      </c>
      <c r="C32" s="4" t="s">
        <v>82</v>
      </c>
      <c r="D32" s="13" t="s">
        <v>16</v>
      </c>
      <c r="E32" s="13" t="s">
        <v>31</v>
      </c>
      <c r="F32" s="4" t="s">
        <v>83</v>
      </c>
      <c r="G32" s="7">
        <v>60000</v>
      </c>
      <c r="H32" s="7">
        <f t="shared" si="0"/>
        <v>1722</v>
      </c>
      <c r="I32" s="7">
        <f t="shared" si="1"/>
        <v>1824</v>
      </c>
      <c r="J32" s="7" cm="1">
        <f t="array" ref="J32">G32-(G32*TSS)</f>
        <v>56454</v>
      </c>
      <c r="K32" s="8">
        <v>0</v>
      </c>
      <c r="L32" s="20">
        <f t="shared" ref="L32" si="51">(G32*TSS)+K32+25</f>
        <v>3571</v>
      </c>
      <c r="M32" s="12">
        <f t="shared" si="4"/>
        <v>56429</v>
      </c>
    </row>
    <row r="33" spans="1:13" x14ac:dyDescent="0.2">
      <c r="A33" s="3">
        <v>26</v>
      </c>
      <c r="B33" s="4" t="s">
        <v>84</v>
      </c>
      <c r="C33" s="4" t="s">
        <v>87</v>
      </c>
      <c r="D33" s="13" t="s">
        <v>21</v>
      </c>
      <c r="E33" s="13" t="s">
        <v>31</v>
      </c>
      <c r="F33" s="4" t="s">
        <v>85</v>
      </c>
      <c r="G33" s="7">
        <v>35000</v>
      </c>
      <c r="H33" s="7">
        <f t="shared" si="0"/>
        <v>1004.5</v>
      </c>
      <c r="I33" s="7">
        <f t="shared" si="1"/>
        <v>1064</v>
      </c>
      <c r="J33" s="7" cm="1">
        <f t="array" ref="J33">G33-(G33*TSS)</f>
        <v>32931.5</v>
      </c>
      <c r="K33" s="8">
        <f t="shared" ref="K33" si="52">IF((J33*12)&lt;=SMAX,0,IF(AND((J33*12)&gt;=SMIN2,(J33*12)&lt;=SMAXN2),(((J33*12)-SMIN2)*PORCN1)/12,IF(AND((J33*12)&gt;=SMIN3,(J33*12)&lt;=SMAXN3),(((((J33*12)-SMIN3)*PORCN2)+VAFN3)/12),(((((J33*12)-SMAXN4)*PORCN3)+VAFN4)/12))))</f>
        <v>0</v>
      </c>
      <c r="L33" s="20">
        <f t="shared" ref="L33" si="53">(G33*TSS)+K33+25</f>
        <v>2093.5</v>
      </c>
      <c r="M33" s="12">
        <f t="shared" si="4"/>
        <v>32906.5</v>
      </c>
    </row>
    <row r="34" spans="1:13" x14ac:dyDescent="0.2">
      <c r="A34" s="4">
        <v>27</v>
      </c>
      <c r="B34" s="4" t="s">
        <v>86</v>
      </c>
      <c r="C34" s="4" t="s">
        <v>89</v>
      </c>
      <c r="D34" s="13" t="s">
        <v>16</v>
      </c>
      <c r="E34" s="13" t="s">
        <v>31</v>
      </c>
      <c r="F34" s="4" t="s">
        <v>57</v>
      </c>
      <c r="G34" s="7">
        <v>31500</v>
      </c>
      <c r="H34" s="7">
        <f t="shared" si="0"/>
        <v>904.05</v>
      </c>
      <c r="I34" s="7">
        <f t="shared" si="1"/>
        <v>957.6</v>
      </c>
      <c r="J34" s="7" cm="1">
        <f t="array" ref="J34">G34-(G34*TSS)</f>
        <v>29638.35</v>
      </c>
      <c r="K34" s="8">
        <f t="shared" ref="K34" si="54">IF((J34*12)&lt;=SMAX,0,IF(AND((J34*12)&gt;=SMIN2,(J34*12)&lt;=SMAXN2),(((J34*12)-SMIN2)*PORCN1)/12,IF(AND((J34*12)&gt;=SMIN3,(J34*12)&lt;=SMAXN3),(((((J34*12)-SMIN3)*PORCN2)+VAFN3)/12),(((((J34*12)-SMAXN4)*PORCN3)+VAFN4)/12))))</f>
        <v>0</v>
      </c>
      <c r="L34" s="20">
        <f t="shared" ref="L34" si="55">(G34*TSS)+K34+25</f>
        <v>1886.65</v>
      </c>
      <c r="M34" s="12">
        <f t="shared" si="4"/>
        <v>29613.35</v>
      </c>
    </row>
    <row r="35" spans="1:13" x14ac:dyDescent="0.2">
      <c r="A35" s="3">
        <v>28</v>
      </c>
      <c r="B35" s="4" t="s">
        <v>88</v>
      </c>
      <c r="C35" s="4" t="s">
        <v>91</v>
      </c>
      <c r="D35" s="13" t="s">
        <v>16</v>
      </c>
      <c r="E35" s="13" t="s">
        <v>31</v>
      </c>
      <c r="F35" s="4" t="s">
        <v>60</v>
      </c>
      <c r="G35" s="7">
        <v>50000</v>
      </c>
      <c r="H35" s="7">
        <f t="shared" si="0"/>
        <v>1435</v>
      </c>
      <c r="I35" s="7">
        <f t="shared" si="1"/>
        <v>1520</v>
      </c>
      <c r="J35" s="7" cm="1">
        <f t="array" ref="J35">G35-(G35*TSS)</f>
        <v>47045</v>
      </c>
      <c r="K35" s="8">
        <f t="shared" ref="K35" si="56">IF((J35*12)&lt;=SMAX,0,IF(AND((J35*12)&gt;=SMIN2,(J35*12)&lt;=SMAXN2),(((J35*12)-SMIN2)*PORCN1)/12,IF(AND((J35*12)&gt;=SMIN3,(J35*12)&lt;=SMAXN3),(((((J35*12)-SMIN3)*PORCN2)+VAFN3)/12),(((((J35*12)-SMAXN4)*PORCN3)+VAFN4)/12))))</f>
        <v>1853.9998749999997</v>
      </c>
      <c r="L35" s="20">
        <f t="shared" ref="L35" si="57">(G35*TSS)+K35+25</f>
        <v>4833.9998749999995</v>
      </c>
      <c r="M35" s="12">
        <f t="shared" si="4"/>
        <v>45166.000124999999</v>
      </c>
    </row>
    <row r="36" spans="1:13" x14ac:dyDescent="0.2">
      <c r="A36" s="4">
        <v>29</v>
      </c>
      <c r="B36" s="4" t="s">
        <v>90</v>
      </c>
      <c r="C36" s="4" t="s">
        <v>94</v>
      </c>
      <c r="D36" s="13" t="s">
        <v>21</v>
      </c>
      <c r="E36" s="13" t="s">
        <v>31</v>
      </c>
      <c r="F36" s="4" t="s">
        <v>92</v>
      </c>
      <c r="G36" s="7">
        <v>40000</v>
      </c>
      <c r="H36" s="7">
        <f t="shared" si="0"/>
        <v>1148</v>
      </c>
      <c r="I36" s="7">
        <f t="shared" si="1"/>
        <v>1216</v>
      </c>
      <c r="J36" s="7" cm="1">
        <f t="array" ref="J36">G36-(G36*TSS)</f>
        <v>37636</v>
      </c>
      <c r="K36" s="8">
        <f t="shared" ref="K36" si="58">IF((J36*12)&lt;=SMAX,0,IF(AND((J36*12)&gt;=SMIN2,(J36*12)&lt;=SMAXN2),(((J36*12)-SMIN2)*PORCN1)/12,IF(AND((J36*12)&gt;=SMIN3,(J36*12)&lt;=SMAXN3),(((((J36*12)-SMIN3)*PORCN2)+VAFN3)/12),(((((J36*12)-SMAXN4)*PORCN3)+VAFN4)/12))))</f>
        <v>442.64987499999984</v>
      </c>
      <c r="L36" s="20">
        <f t="shared" ref="L36" si="59">(G36*TSS)+K36+25</f>
        <v>2831.6498750000001</v>
      </c>
      <c r="M36" s="12">
        <f t="shared" si="4"/>
        <v>37168.350124999997</v>
      </c>
    </row>
    <row r="37" spans="1:13" x14ac:dyDescent="0.2">
      <c r="A37" s="3">
        <v>30</v>
      </c>
      <c r="B37" s="4" t="s">
        <v>93</v>
      </c>
      <c r="C37" s="4" t="s">
        <v>96</v>
      </c>
      <c r="D37" s="13" t="s">
        <v>16</v>
      </c>
      <c r="E37" s="13" t="s">
        <v>31</v>
      </c>
      <c r="F37" s="4" t="s">
        <v>49</v>
      </c>
      <c r="G37" s="7">
        <v>31500</v>
      </c>
      <c r="H37" s="7">
        <f t="shared" si="0"/>
        <v>904.05</v>
      </c>
      <c r="I37" s="7">
        <f t="shared" si="1"/>
        <v>957.6</v>
      </c>
      <c r="J37" s="7" cm="1">
        <f t="array" ref="J37">G37-(G37*TSS)</f>
        <v>29638.35</v>
      </c>
      <c r="K37" s="8">
        <f t="shared" ref="K37" si="60">IF((J37*12)&lt;=SMAX,0,IF(AND((J37*12)&gt;=SMIN2,(J37*12)&lt;=SMAXN2),(((J37*12)-SMIN2)*PORCN1)/12,IF(AND((J37*12)&gt;=SMIN3,(J37*12)&lt;=SMAXN3),(((((J37*12)-SMIN3)*PORCN2)+VAFN3)/12),(((((J37*12)-SMAXN4)*PORCN3)+VAFN4)/12))))</f>
        <v>0</v>
      </c>
      <c r="L37" s="20">
        <f t="shared" ref="L37" si="61">(G37*TSS)+K37+25</f>
        <v>1886.65</v>
      </c>
      <c r="M37" s="12">
        <f t="shared" si="4"/>
        <v>29613.35</v>
      </c>
    </row>
    <row r="38" spans="1:13" x14ac:dyDescent="0.2">
      <c r="A38" s="4">
        <v>31</v>
      </c>
      <c r="B38" s="4" t="s">
        <v>95</v>
      </c>
      <c r="C38" s="4" t="s">
        <v>99</v>
      </c>
      <c r="D38" s="13" t="s">
        <v>21</v>
      </c>
      <c r="E38" s="13" t="s">
        <v>31</v>
      </c>
      <c r="F38" s="4" t="s">
        <v>97</v>
      </c>
      <c r="G38" s="7">
        <v>30000</v>
      </c>
      <c r="H38" s="7">
        <f t="shared" si="0"/>
        <v>861</v>
      </c>
      <c r="I38" s="7">
        <f t="shared" si="1"/>
        <v>912</v>
      </c>
      <c r="J38" s="7" cm="1">
        <f t="array" ref="J38">G38-(G38*TSS)</f>
        <v>28227</v>
      </c>
      <c r="K38" s="8">
        <f t="shared" ref="K38" si="62">IF((J38*12)&lt;=SMAX,0,IF(AND((J38*12)&gt;=SMIN2,(J38*12)&lt;=SMAXN2),(((J38*12)-SMIN2)*PORCN1)/12,IF(AND((J38*12)&gt;=SMIN3,(J38*12)&lt;=SMAXN3),(((((J38*12)-SMIN3)*PORCN2)+VAFN3)/12),(((((J38*12)-SMAXN4)*PORCN3)+VAFN4)/12))))</f>
        <v>0</v>
      </c>
      <c r="L38" s="20">
        <f t="shared" ref="L38" si="63">(G38*TSS)+K38+25</f>
        <v>1798</v>
      </c>
      <c r="M38" s="12">
        <f t="shared" si="4"/>
        <v>28202</v>
      </c>
    </row>
    <row r="39" spans="1:13" x14ac:dyDescent="0.2">
      <c r="A39" s="3">
        <v>32</v>
      </c>
      <c r="B39" s="4" t="s">
        <v>98</v>
      </c>
      <c r="C39" s="4" t="s">
        <v>101</v>
      </c>
      <c r="D39" s="13" t="s">
        <v>16</v>
      </c>
      <c r="E39" s="13" t="s">
        <v>31</v>
      </c>
      <c r="F39" s="4" t="s">
        <v>97</v>
      </c>
      <c r="G39" s="7">
        <v>19800</v>
      </c>
      <c r="H39" s="7">
        <f t="shared" si="0"/>
        <v>568.26</v>
      </c>
      <c r="I39" s="7">
        <f t="shared" si="1"/>
        <v>601.91999999999996</v>
      </c>
      <c r="J39" s="7" cm="1">
        <f t="array" ref="J39">G39-(G39*TSS)</f>
        <v>18629.82</v>
      </c>
      <c r="K39" s="8">
        <f t="shared" ref="K39" si="64">IF((J39*12)&lt;=SMAX,0,IF(AND((J39*12)&gt;=SMIN2,(J39*12)&lt;=SMAXN2),(((J39*12)-SMIN2)*PORCN1)/12,IF(AND((J39*12)&gt;=SMIN3,(J39*12)&lt;=SMAXN3),(((((J39*12)-SMIN3)*PORCN2)+VAFN3)/12),(((((J39*12)-SMAXN4)*PORCN3)+VAFN4)/12))))</f>
        <v>0</v>
      </c>
      <c r="L39" s="20">
        <f t="shared" ref="L39" si="65">(G39*TSS)+K39+25</f>
        <v>1195.18</v>
      </c>
      <c r="M39" s="12">
        <f t="shared" si="4"/>
        <v>18604.82</v>
      </c>
    </row>
    <row r="40" spans="1:13" x14ac:dyDescent="0.2">
      <c r="A40" s="4">
        <v>33</v>
      </c>
      <c r="B40" s="4" t="s">
        <v>100</v>
      </c>
      <c r="C40" s="4" t="s">
        <v>103</v>
      </c>
      <c r="D40" s="13" t="s">
        <v>16</v>
      </c>
      <c r="E40" s="13" t="s">
        <v>31</v>
      </c>
      <c r="F40" s="4" t="s">
        <v>49</v>
      </c>
      <c r="G40" s="7">
        <v>31500</v>
      </c>
      <c r="H40" s="7">
        <f t="shared" si="0"/>
        <v>904.05</v>
      </c>
      <c r="I40" s="7">
        <f t="shared" si="1"/>
        <v>957.6</v>
      </c>
      <c r="J40" s="7" cm="1">
        <f t="array" ref="J40">G40-(G40*TSS)</f>
        <v>29638.35</v>
      </c>
      <c r="K40" s="8">
        <f t="shared" ref="K40" si="66">IF((J40*12)&lt;=SMAX,0,IF(AND((J40*12)&gt;=SMIN2,(J40*12)&lt;=SMAXN2),(((J40*12)-SMIN2)*PORCN1)/12,IF(AND((J40*12)&gt;=SMIN3,(J40*12)&lt;=SMAXN3),(((((J40*12)-SMIN3)*PORCN2)+VAFN3)/12),(((((J40*12)-SMAXN4)*PORCN3)+VAFN4)/12))))</f>
        <v>0</v>
      </c>
      <c r="L40" s="20">
        <f t="shared" ref="L40" si="67">(G40*TSS)+K40+25</f>
        <v>1886.65</v>
      </c>
      <c r="M40" s="12">
        <f t="shared" si="4"/>
        <v>29613.35</v>
      </c>
    </row>
    <row r="41" spans="1:13" x14ac:dyDescent="0.2">
      <c r="A41" s="3">
        <v>34</v>
      </c>
      <c r="B41" s="4" t="s">
        <v>102</v>
      </c>
      <c r="C41" s="4" t="s">
        <v>105</v>
      </c>
      <c r="D41" s="13" t="s">
        <v>16</v>
      </c>
      <c r="E41" s="13" t="s">
        <v>31</v>
      </c>
      <c r="F41" s="4" t="s">
        <v>46</v>
      </c>
      <c r="G41" s="7">
        <v>60000</v>
      </c>
      <c r="H41" s="7">
        <f t="shared" si="0"/>
        <v>1722</v>
      </c>
      <c r="I41" s="7">
        <f t="shared" si="1"/>
        <v>1824</v>
      </c>
      <c r="J41" s="7" cm="1">
        <f t="array" ref="J41">G41-(G41*TSS)</f>
        <v>56454</v>
      </c>
      <c r="K41" s="8">
        <f t="shared" ref="K41" si="68">IF((J41*12)&lt;=SMAX,0,IF(AND((J41*12)&gt;=SMIN2,(J41*12)&lt;=SMAXN2),(((J41*12)-SMIN2)*PORCN1)/12,IF(AND((J41*12)&gt;=SMIN3,(J41*12)&lt;=SMAXN3),(((((J41*12)-SMIN3)*PORCN2)+VAFN3)/12),(((((J41*12)-SMAXN4)*PORCN3)+VAFN4)/12))))</f>
        <v>3486.6498333333329</v>
      </c>
      <c r="L41" s="20">
        <f t="shared" ref="L41" si="69">(G41*TSS)+K41+25</f>
        <v>7057.6498333333329</v>
      </c>
      <c r="M41" s="12">
        <f t="shared" si="4"/>
        <v>52942.350166666671</v>
      </c>
    </row>
    <row r="42" spans="1:13" x14ac:dyDescent="0.2">
      <c r="A42" s="4">
        <v>35</v>
      </c>
      <c r="B42" s="4" t="s">
        <v>104</v>
      </c>
      <c r="C42" s="4" t="s">
        <v>54</v>
      </c>
      <c r="D42" s="13" t="s">
        <v>21</v>
      </c>
      <c r="E42" s="13" t="s">
        <v>31</v>
      </c>
      <c r="F42" s="4" t="s">
        <v>106</v>
      </c>
      <c r="G42" s="7">
        <v>31500</v>
      </c>
      <c r="H42" s="7">
        <f t="shared" si="0"/>
        <v>904.05</v>
      </c>
      <c r="I42" s="7">
        <f t="shared" si="1"/>
        <v>957.6</v>
      </c>
      <c r="J42" s="7" cm="1">
        <f t="array" ref="J42">G42-(G42*TSS)</f>
        <v>29638.35</v>
      </c>
      <c r="K42" s="8">
        <f t="shared" ref="K42" si="70">IF((J42*12)&lt;=SMAX,0,IF(AND((J42*12)&gt;=SMIN2,(J42*12)&lt;=SMAXN2),(((J42*12)-SMIN2)*PORCN1)/12,IF(AND((J42*12)&gt;=SMIN3,(J42*12)&lt;=SMAXN3),(((((J42*12)-SMIN3)*PORCN2)+VAFN3)/12),(((((J42*12)-SMAXN4)*PORCN3)+VAFN4)/12))))</f>
        <v>0</v>
      </c>
      <c r="L42" s="20">
        <f t="shared" ref="L42" si="71">(G42*TSS)+K42+25</f>
        <v>1886.65</v>
      </c>
      <c r="M42" s="12">
        <f t="shared" si="4"/>
        <v>29613.35</v>
      </c>
    </row>
    <row r="43" spans="1:13" x14ac:dyDescent="0.2">
      <c r="A43" s="3">
        <v>36</v>
      </c>
      <c r="B43" s="4" t="s">
        <v>107</v>
      </c>
      <c r="C43" s="4" t="s">
        <v>110</v>
      </c>
      <c r="D43" s="13" t="s">
        <v>16</v>
      </c>
      <c r="E43" s="13" t="s">
        <v>31</v>
      </c>
      <c r="F43" s="4" t="s">
        <v>108</v>
      </c>
      <c r="G43" s="7">
        <v>65000</v>
      </c>
      <c r="H43" s="7">
        <f t="shared" si="0"/>
        <v>1865.5</v>
      </c>
      <c r="I43" s="7">
        <f t="shared" si="1"/>
        <v>1976</v>
      </c>
      <c r="J43" s="7" cm="1">
        <f t="array" ref="J43">G43-(G43*TSS)</f>
        <v>61158.5</v>
      </c>
      <c r="K43" s="8">
        <f t="shared" ref="K43" si="72">IF((J43*12)&lt;=SMAX,0,IF(AND((J43*12)&gt;=SMIN2,(J43*12)&lt;=SMAXN2),(((J43*12)-SMIN2)*PORCN1)/12,IF(AND((J43*12)&gt;=SMIN3,(J43*12)&lt;=SMAXN3),(((((J43*12)-SMIN3)*PORCN2)+VAFN3)/12),(((((J43*12)-SMAXN4)*PORCN3)+VAFN4)/12))))</f>
        <v>4427.5498333333335</v>
      </c>
      <c r="L43" s="20">
        <f t="shared" ref="L43" si="73">(G43*TSS)+K43+25</f>
        <v>8294.0498333333344</v>
      </c>
      <c r="M43" s="12">
        <f t="shared" si="4"/>
        <v>56705.950166666662</v>
      </c>
    </row>
    <row r="44" spans="1:13" x14ac:dyDescent="0.2">
      <c r="A44" s="4">
        <v>37</v>
      </c>
      <c r="B44" s="4" t="s">
        <v>109</v>
      </c>
      <c r="C44" s="4" t="s">
        <v>113</v>
      </c>
      <c r="D44" s="13" t="s">
        <v>16</v>
      </c>
      <c r="E44" s="13" t="s">
        <v>31</v>
      </c>
      <c r="F44" s="4" t="s">
        <v>111</v>
      </c>
      <c r="G44" s="7">
        <v>65000</v>
      </c>
      <c r="H44" s="7">
        <f t="shared" si="0"/>
        <v>1865.5</v>
      </c>
      <c r="I44" s="7">
        <f t="shared" si="1"/>
        <v>1976</v>
      </c>
      <c r="J44" s="7" cm="1">
        <f t="array" ref="J44">G44-(G44*TSS)</f>
        <v>61158.5</v>
      </c>
      <c r="K44" s="8">
        <f t="shared" ref="K44" si="74">IF((J44*12)&lt;=SMAX,0,IF(AND((J44*12)&gt;=SMIN2,(J44*12)&lt;=SMAXN2),(((J44*12)-SMIN2)*PORCN1)/12,IF(AND((J44*12)&gt;=SMIN3,(J44*12)&lt;=SMAXN3),(((((J44*12)-SMIN3)*PORCN2)+VAFN3)/12),(((((J44*12)-SMAXN4)*PORCN3)+VAFN4)/12))))</f>
        <v>4427.5498333333335</v>
      </c>
      <c r="L44" s="20">
        <f t="shared" ref="L44" si="75">(G44*TSS)+K44+25</f>
        <v>8294.0498333333344</v>
      </c>
      <c r="M44" s="12">
        <f t="shared" si="4"/>
        <v>56705.950166666662</v>
      </c>
    </row>
    <row r="45" spans="1:13" x14ac:dyDescent="0.2">
      <c r="A45" s="3">
        <v>38</v>
      </c>
      <c r="B45" s="4" t="s">
        <v>112</v>
      </c>
      <c r="C45" s="4" t="s">
        <v>116</v>
      </c>
      <c r="D45" s="13" t="s">
        <v>21</v>
      </c>
      <c r="E45" s="13" t="s">
        <v>31</v>
      </c>
      <c r="F45" s="4" t="s">
        <v>114</v>
      </c>
      <c r="G45" s="7">
        <v>50000</v>
      </c>
      <c r="H45" s="7">
        <f t="shared" si="0"/>
        <v>1435</v>
      </c>
      <c r="I45" s="7">
        <f t="shared" si="1"/>
        <v>1520</v>
      </c>
      <c r="J45" s="7" cm="1">
        <f t="array" ref="J45">G45-(G45*TSS)</f>
        <v>47045</v>
      </c>
      <c r="K45" s="8">
        <f t="shared" ref="K45" si="76">IF((J45*12)&lt;=SMAX,0,IF(AND((J45*12)&gt;=SMIN2,(J45*12)&lt;=SMAXN2),(((J45*12)-SMIN2)*PORCN1)/12,IF(AND((J45*12)&gt;=SMIN3,(J45*12)&lt;=SMAXN3),(((((J45*12)-SMIN3)*PORCN2)+VAFN3)/12),(((((J45*12)-SMAXN4)*PORCN3)+VAFN4)/12))))</f>
        <v>1853.9998749999997</v>
      </c>
      <c r="L45" s="20">
        <f t="shared" ref="L45" si="77">(G45*TSS)+K45+25</f>
        <v>4833.9998749999995</v>
      </c>
      <c r="M45" s="12">
        <f t="shared" si="4"/>
        <v>45166.000124999999</v>
      </c>
    </row>
    <row r="46" spans="1:13" x14ac:dyDescent="0.2">
      <c r="A46" s="4">
        <v>39</v>
      </c>
      <c r="B46" s="4" t="s">
        <v>115</v>
      </c>
      <c r="C46" s="4" t="s">
        <v>120</v>
      </c>
      <c r="D46" s="13" t="s">
        <v>16</v>
      </c>
      <c r="E46" s="13" t="s">
        <v>31</v>
      </c>
      <c r="F46" s="4" t="s">
        <v>117</v>
      </c>
      <c r="G46" s="7">
        <v>17500</v>
      </c>
      <c r="H46" s="7">
        <f t="shared" si="0"/>
        <v>502.25</v>
      </c>
      <c r="I46" s="7">
        <f t="shared" si="1"/>
        <v>532</v>
      </c>
      <c r="J46" s="7" cm="1">
        <f t="array" ref="J46">G46-(G46*TSS)</f>
        <v>16465.75</v>
      </c>
      <c r="K46" s="8">
        <f t="shared" ref="K46" si="78">IF((J46*12)&lt;=SMAX,0,IF(AND((J46*12)&gt;=SMIN2,(J46*12)&lt;=SMAXN2),(((J46*12)-SMIN2)*PORCN1)/12,IF(AND((J46*12)&gt;=SMIN3,(J46*12)&lt;=SMAXN3),(((((J46*12)-SMIN3)*PORCN2)+VAFN3)/12),(((((J46*12)-SMAXN4)*PORCN3)+VAFN4)/12))))</f>
        <v>0</v>
      </c>
      <c r="L46" s="20">
        <f t="shared" ref="L46" si="79">(G46*TSS)+K46+25</f>
        <v>1059.25</v>
      </c>
      <c r="M46" s="12">
        <f t="shared" si="4"/>
        <v>16440.75</v>
      </c>
    </row>
    <row r="47" spans="1:13" x14ac:dyDescent="0.2">
      <c r="A47" s="3">
        <v>40</v>
      </c>
      <c r="B47" s="4" t="s">
        <v>118</v>
      </c>
      <c r="C47" s="4" t="s">
        <v>122</v>
      </c>
      <c r="D47" s="13" t="s">
        <v>16</v>
      </c>
      <c r="E47" s="13" t="s">
        <v>31</v>
      </c>
      <c r="F47" s="4" t="s">
        <v>111</v>
      </c>
      <c r="G47" s="7">
        <v>50000</v>
      </c>
      <c r="H47" s="7">
        <f t="shared" si="0"/>
        <v>1435</v>
      </c>
      <c r="I47" s="7">
        <f t="shared" si="1"/>
        <v>1520</v>
      </c>
      <c r="J47" s="7" cm="1">
        <f t="array" ref="J47">G47-(G47*TSS)</f>
        <v>47045</v>
      </c>
      <c r="K47" s="8">
        <f t="shared" ref="K47" si="80">IF((J47*12)&lt;=SMAX,0,IF(AND((J47*12)&gt;=SMIN2,(J47*12)&lt;=SMAXN2),(((J47*12)-SMIN2)*PORCN1)/12,IF(AND((J47*12)&gt;=SMIN3,(J47*12)&lt;=SMAXN3),(((((J47*12)-SMIN3)*PORCN2)+VAFN3)/12),(((((J47*12)-SMAXN4)*PORCN3)+VAFN4)/12))))</f>
        <v>1853.9998749999997</v>
      </c>
      <c r="L47" s="20">
        <f t="shared" ref="L47" si="81">(G47*TSS)+K47+25</f>
        <v>4833.9998749999995</v>
      </c>
      <c r="M47" s="12">
        <f t="shared" si="4"/>
        <v>45166.000124999999</v>
      </c>
    </row>
    <row r="48" spans="1:13" x14ac:dyDescent="0.2">
      <c r="A48" s="4">
        <v>41</v>
      </c>
      <c r="B48" s="4" t="s">
        <v>119</v>
      </c>
      <c r="C48" s="4" t="s">
        <v>124</v>
      </c>
      <c r="D48" s="13" t="s">
        <v>21</v>
      </c>
      <c r="E48" s="13" t="s">
        <v>31</v>
      </c>
      <c r="F48" s="4" t="s">
        <v>68</v>
      </c>
      <c r="G48" s="7">
        <v>40000</v>
      </c>
      <c r="H48" s="7">
        <f t="shared" si="0"/>
        <v>1148</v>
      </c>
      <c r="I48" s="7">
        <f t="shared" si="1"/>
        <v>1216</v>
      </c>
      <c r="J48" s="7" cm="1">
        <f t="array" ref="J48">G48-(G48*TSS)</f>
        <v>37636</v>
      </c>
      <c r="K48" s="8">
        <f t="shared" ref="K48" si="82">IF((J48*12)&lt;=SMAX,0,IF(AND((J48*12)&gt;=SMIN2,(J48*12)&lt;=SMAXN2),(((J48*12)-SMIN2)*PORCN1)/12,IF(AND((J48*12)&gt;=SMIN3,(J48*12)&lt;=SMAXN3),(((((J48*12)-SMIN3)*PORCN2)+VAFN3)/12),(((((J48*12)-SMAXN4)*PORCN3)+VAFN4)/12))))</f>
        <v>442.64987499999984</v>
      </c>
      <c r="L48" s="20">
        <f t="shared" ref="L48" si="83">(G48*TSS)+K48+25</f>
        <v>2831.6498750000001</v>
      </c>
      <c r="M48" s="12">
        <f t="shared" si="4"/>
        <v>37168.350124999997</v>
      </c>
    </row>
    <row r="49" spans="1:13" x14ac:dyDescent="0.2">
      <c r="A49" s="3">
        <v>42</v>
      </c>
      <c r="B49" s="4" t="s">
        <v>121</v>
      </c>
      <c r="C49" s="4" t="s">
        <v>126</v>
      </c>
      <c r="D49" s="13" t="s">
        <v>21</v>
      </c>
      <c r="E49" s="13" t="s">
        <v>31</v>
      </c>
      <c r="F49" s="4" t="s">
        <v>117</v>
      </c>
      <c r="G49" s="7">
        <v>80000</v>
      </c>
      <c r="H49" s="7">
        <f t="shared" si="0"/>
        <v>2296</v>
      </c>
      <c r="I49" s="7">
        <f t="shared" si="1"/>
        <v>2432</v>
      </c>
      <c r="J49" s="7" cm="1">
        <f t="array" ref="J49">G49-(G49*TSS)</f>
        <v>75272</v>
      </c>
      <c r="K49" s="8">
        <f t="shared" ref="K49" si="84">IF((J49*12)&lt;=SMAX,0,IF(AND((J49*12)&gt;=SMIN2,(J49*12)&lt;=SMAXN2),(((J49*12)-SMIN2)*PORCN1)/12,IF(AND((J49*12)&gt;=SMIN3,(J49*12)&lt;=SMAXN3),(((((J49*12)-SMIN3)*PORCN2)+VAFN3)/12),(((((J49*12)-SMAXN4)*PORCN3)+VAFN4)/12))))</f>
        <v>7400.9372916666662</v>
      </c>
      <c r="L49" s="20">
        <f t="shared" ref="L49" si="85">(G49*TSS)+K49+25</f>
        <v>12153.937291666665</v>
      </c>
      <c r="M49" s="12">
        <f t="shared" si="4"/>
        <v>67846.062708333338</v>
      </c>
    </row>
    <row r="50" spans="1:13" x14ac:dyDescent="0.2">
      <c r="A50" s="4">
        <v>43</v>
      </c>
      <c r="B50" s="4" t="s">
        <v>123</v>
      </c>
      <c r="C50" s="4" t="s">
        <v>128</v>
      </c>
      <c r="D50" s="13" t="s">
        <v>16</v>
      </c>
      <c r="E50" s="13" t="s">
        <v>31</v>
      </c>
      <c r="F50" s="4" t="s">
        <v>49</v>
      </c>
      <c r="G50" s="7">
        <v>35000</v>
      </c>
      <c r="H50" s="7">
        <f t="shared" si="0"/>
        <v>1004.5</v>
      </c>
      <c r="I50" s="7">
        <f t="shared" si="1"/>
        <v>1064</v>
      </c>
      <c r="J50" s="7" cm="1">
        <f t="array" ref="J50">G50-(G50*TSS)</f>
        <v>32931.5</v>
      </c>
      <c r="K50" s="8">
        <f t="shared" ref="K50" si="86">IF((J50*12)&lt;=SMAX,0,IF(AND((J50*12)&gt;=SMIN2,(J50*12)&lt;=SMAXN2),(((J50*12)-SMIN2)*PORCN1)/12,IF(AND((J50*12)&gt;=SMIN3,(J50*12)&lt;=SMAXN3),(((((J50*12)-SMIN3)*PORCN2)+VAFN3)/12),(((((J50*12)-SMAXN4)*PORCN3)+VAFN4)/12))))</f>
        <v>0</v>
      </c>
      <c r="L50" s="20">
        <f t="shared" ref="L50" si="87">(G50*TSS)+K50+25</f>
        <v>2093.5</v>
      </c>
      <c r="M50" s="12">
        <f t="shared" si="4"/>
        <v>32906.5</v>
      </c>
    </row>
    <row r="51" spans="1:13" x14ac:dyDescent="0.2">
      <c r="A51" s="3">
        <v>44</v>
      </c>
      <c r="B51" s="4" t="s">
        <v>125</v>
      </c>
      <c r="C51" s="4" t="s">
        <v>130</v>
      </c>
      <c r="D51" s="13" t="s">
        <v>21</v>
      </c>
      <c r="E51" s="13" t="s">
        <v>31</v>
      </c>
      <c r="F51" s="4" t="s">
        <v>60</v>
      </c>
      <c r="G51" s="7">
        <v>30000</v>
      </c>
      <c r="H51" s="7">
        <f t="shared" si="0"/>
        <v>861</v>
      </c>
      <c r="I51" s="7">
        <f t="shared" si="1"/>
        <v>912</v>
      </c>
      <c r="J51" s="7" cm="1">
        <f t="array" ref="J51">G51-(G51*TSS)</f>
        <v>28227</v>
      </c>
      <c r="K51" s="8">
        <f t="shared" ref="K51" si="88">IF((J51*12)&lt;=SMAX,0,IF(AND((J51*12)&gt;=SMIN2,(J51*12)&lt;=SMAXN2),(((J51*12)-SMIN2)*PORCN1)/12,IF(AND((J51*12)&gt;=SMIN3,(J51*12)&lt;=SMAXN3),(((((J51*12)-SMIN3)*PORCN2)+VAFN3)/12),(((((J51*12)-SMAXN4)*PORCN3)+VAFN4)/12))))</f>
        <v>0</v>
      </c>
      <c r="L51" s="20">
        <f t="shared" ref="L51" si="89">(G51*TSS)+K51+25</f>
        <v>1798</v>
      </c>
      <c r="M51" s="12">
        <f t="shared" si="4"/>
        <v>28202</v>
      </c>
    </row>
    <row r="52" spans="1:13" x14ac:dyDescent="0.2">
      <c r="A52" s="4">
        <v>45</v>
      </c>
      <c r="B52" s="4" t="s">
        <v>127</v>
      </c>
      <c r="C52" s="4" t="s">
        <v>133</v>
      </c>
      <c r="D52" s="13" t="s">
        <v>21</v>
      </c>
      <c r="E52" s="13" t="s">
        <v>31</v>
      </c>
      <c r="F52" s="4" t="s">
        <v>60</v>
      </c>
      <c r="G52" s="7">
        <v>35000</v>
      </c>
      <c r="H52" s="7">
        <f t="shared" si="0"/>
        <v>1004.5</v>
      </c>
      <c r="I52" s="7">
        <f t="shared" si="1"/>
        <v>1064</v>
      </c>
      <c r="J52" s="7" cm="1">
        <f t="array" ref="J52">G52-(G52*TSS)</f>
        <v>32931.5</v>
      </c>
      <c r="K52" s="8">
        <f t="shared" ref="K52" si="90">IF((J52*12)&lt;=SMAX,0,IF(AND((J52*12)&gt;=SMIN2,(J52*12)&lt;=SMAXN2),(((J52*12)-SMIN2)*PORCN1)/12,IF(AND((J52*12)&gt;=SMIN3,(J52*12)&lt;=SMAXN3),(((((J52*12)-SMIN3)*PORCN2)+VAFN3)/12),(((((J52*12)-SMAXN4)*PORCN3)+VAFN4)/12))))</f>
        <v>0</v>
      </c>
      <c r="L52" s="20">
        <f t="shared" ref="L52" si="91">(G52*TSS)+K52+25</f>
        <v>2093.5</v>
      </c>
      <c r="M52" s="12">
        <f t="shared" si="4"/>
        <v>32906.5</v>
      </c>
    </row>
    <row r="53" spans="1:13" x14ac:dyDescent="0.2">
      <c r="A53" s="3">
        <v>46</v>
      </c>
      <c r="B53" s="4" t="s">
        <v>129</v>
      </c>
      <c r="C53" s="4" t="s">
        <v>135</v>
      </c>
      <c r="D53" s="13" t="s">
        <v>16</v>
      </c>
      <c r="E53" s="13" t="s">
        <v>31</v>
      </c>
      <c r="F53" s="4" t="s">
        <v>131</v>
      </c>
      <c r="G53" s="7">
        <v>50000</v>
      </c>
      <c r="H53" s="7">
        <f t="shared" si="0"/>
        <v>1435</v>
      </c>
      <c r="I53" s="7">
        <f t="shared" si="1"/>
        <v>1520</v>
      </c>
      <c r="J53" s="7" cm="1">
        <f t="array" ref="J53">G53-(G53*TSS)</f>
        <v>47045</v>
      </c>
      <c r="K53" s="8">
        <f t="shared" ref="K53" si="92">IF((J53*12)&lt;=SMAX,0,IF(AND((J53*12)&gt;=SMIN2,(J53*12)&lt;=SMAXN2),(((J53*12)-SMIN2)*PORCN1)/12,IF(AND((J53*12)&gt;=SMIN3,(J53*12)&lt;=SMAXN3),(((((J53*12)-SMIN3)*PORCN2)+VAFN3)/12),(((((J53*12)-SMAXN4)*PORCN3)+VAFN4)/12))))</f>
        <v>1853.9998749999997</v>
      </c>
      <c r="L53" s="20">
        <f t="shared" ref="L53" si="93">(G53*TSS)+K53+25</f>
        <v>4833.9998749999995</v>
      </c>
      <c r="M53" s="12">
        <f t="shared" si="4"/>
        <v>45166.000124999999</v>
      </c>
    </row>
    <row r="54" spans="1:13" x14ac:dyDescent="0.2">
      <c r="A54" s="4">
        <v>47</v>
      </c>
      <c r="B54" s="4" t="s">
        <v>132</v>
      </c>
      <c r="C54" s="4" t="s">
        <v>138</v>
      </c>
      <c r="D54" s="13" t="s">
        <v>16</v>
      </c>
      <c r="E54" s="13" t="s">
        <v>31</v>
      </c>
      <c r="F54" s="4" t="s">
        <v>18</v>
      </c>
      <c r="G54" s="7">
        <v>45000</v>
      </c>
      <c r="H54" s="7">
        <f t="shared" si="0"/>
        <v>1291.5</v>
      </c>
      <c r="I54" s="7">
        <f t="shared" si="1"/>
        <v>1368</v>
      </c>
      <c r="J54" s="7" cm="1">
        <f t="array" ref="J54">G54-(G54*TSS)</f>
        <v>42340.5</v>
      </c>
      <c r="K54" s="8">
        <f t="shared" ref="K54" si="94">IF((J54*12)&lt;=SMAX,0,IF(AND((J54*12)&gt;=SMIN2,(J54*12)&lt;=SMAXN2),(((J54*12)-SMIN2)*PORCN1)/12,IF(AND((J54*12)&gt;=SMIN3,(J54*12)&lt;=SMAXN3),(((((J54*12)-SMIN3)*PORCN2)+VAFN3)/12),(((((J54*12)-SMAXN4)*PORCN3)+VAFN4)/12))))</f>
        <v>1148.3248749999998</v>
      </c>
      <c r="L54" s="20">
        <f t="shared" ref="L54" si="95">(G54*TSS)+K54+25</f>
        <v>3832.8248749999998</v>
      </c>
      <c r="M54" s="12">
        <f t="shared" si="4"/>
        <v>41167.175125000002</v>
      </c>
    </row>
    <row r="55" spans="1:13" x14ac:dyDescent="0.2">
      <c r="A55" s="3">
        <v>48</v>
      </c>
      <c r="B55" s="4" t="s">
        <v>134</v>
      </c>
      <c r="C55" s="4" t="s">
        <v>54</v>
      </c>
      <c r="D55" s="13" t="s">
        <v>21</v>
      </c>
      <c r="E55" s="13" t="s">
        <v>31</v>
      </c>
      <c r="F55" s="4" t="s">
        <v>136</v>
      </c>
      <c r="G55" s="7">
        <v>31500</v>
      </c>
      <c r="H55" s="7">
        <f t="shared" si="0"/>
        <v>904.05</v>
      </c>
      <c r="I55" s="7">
        <f t="shared" si="1"/>
        <v>957.6</v>
      </c>
      <c r="J55" s="7" cm="1">
        <f t="array" ref="J55">G55-(G55*TSS)</f>
        <v>29638.35</v>
      </c>
      <c r="K55" s="8">
        <f t="shared" ref="K55" si="96">IF((J55*12)&lt;=SMAX,0,IF(AND((J55*12)&gt;=SMIN2,(J55*12)&lt;=SMAXN2),(((J55*12)-SMIN2)*PORCN1)/12,IF(AND((J55*12)&gt;=SMIN3,(J55*12)&lt;=SMAXN3),(((((J55*12)-SMIN3)*PORCN2)+VAFN3)/12),(((((J55*12)-SMAXN4)*PORCN3)+VAFN4)/12))))</f>
        <v>0</v>
      </c>
      <c r="L55" s="20">
        <f t="shared" ref="L55" si="97">(G55*TSS)+K55+25</f>
        <v>1886.65</v>
      </c>
      <c r="M55" s="12">
        <f t="shared" si="4"/>
        <v>29613.35</v>
      </c>
    </row>
    <row r="56" spans="1:13" x14ac:dyDescent="0.2">
      <c r="A56" s="4">
        <v>49</v>
      </c>
      <c r="B56" s="4" t="s">
        <v>137</v>
      </c>
      <c r="C56" s="4" t="s">
        <v>141</v>
      </c>
      <c r="D56" s="13" t="s">
        <v>16</v>
      </c>
      <c r="E56" s="13" t="s">
        <v>31</v>
      </c>
      <c r="F56" s="4" t="s">
        <v>70</v>
      </c>
      <c r="G56" s="7">
        <v>31500</v>
      </c>
      <c r="H56" s="7">
        <f t="shared" si="0"/>
        <v>904.05</v>
      </c>
      <c r="I56" s="7">
        <f t="shared" si="1"/>
        <v>957.6</v>
      </c>
      <c r="J56" s="7" cm="1">
        <f t="array" ref="J56">G56-(G56*TSS)</f>
        <v>29638.35</v>
      </c>
      <c r="K56" s="8">
        <f t="shared" ref="K56" si="98">IF((J56*12)&lt;=SMAX,0,IF(AND((J56*12)&gt;=SMIN2,(J56*12)&lt;=SMAXN2),(((J56*12)-SMIN2)*PORCN1)/12,IF(AND((J56*12)&gt;=SMIN3,(J56*12)&lt;=SMAXN3),(((((J56*12)-SMIN3)*PORCN2)+VAFN3)/12),(((((J56*12)-SMAXN4)*PORCN3)+VAFN4)/12))))</f>
        <v>0</v>
      </c>
      <c r="L56" s="20">
        <f t="shared" ref="L56" si="99">(G56*TSS)+K56+25</f>
        <v>1886.65</v>
      </c>
      <c r="M56" s="12">
        <f t="shared" si="4"/>
        <v>29613.35</v>
      </c>
    </row>
    <row r="57" spans="1:13" x14ac:dyDescent="0.2">
      <c r="A57" s="3">
        <v>50</v>
      </c>
      <c r="B57" s="4" t="s">
        <v>139</v>
      </c>
      <c r="C57" s="4" t="s">
        <v>144</v>
      </c>
      <c r="D57" s="13" t="s">
        <v>16</v>
      </c>
      <c r="E57" s="13" t="s">
        <v>31</v>
      </c>
      <c r="F57" s="4" t="s">
        <v>111</v>
      </c>
      <c r="G57" s="7">
        <v>70000</v>
      </c>
      <c r="H57" s="7">
        <f t="shared" si="0"/>
        <v>2009</v>
      </c>
      <c r="I57" s="7">
        <f t="shared" si="1"/>
        <v>2128</v>
      </c>
      <c r="J57" s="7" cm="1">
        <f t="array" ref="J57">G57-(G57*TSS)</f>
        <v>65863</v>
      </c>
      <c r="K57" s="8">
        <f t="shared" ref="K57" si="100">IF((J57*12)&lt;=SMAX,0,IF(AND((J57*12)&gt;=SMIN2,(J57*12)&lt;=SMAXN2),(((J57*12)-SMIN2)*PORCN1)/12,IF(AND((J57*12)&gt;=SMIN3,(J57*12)&lt;=SMAXN3),(((((J57*12)-SMIN3)*PORCN2)+VAFN3)/12),(((((J57*12)-SMAXN4)*PORCN3)+VAFN4)/12))))</f>
        <v>5368.4498333333331</v>
      </c>
      <c r="L57" s="20">
        <f t="shared" ref="L57" si="101">(G57*TSS)+K57+25</f>
        <v>9530.4498333333322</v>
      </c>
      <c r="M57" s="12">
        <f t="shared" si="4"/>
        <v>60469.550166666668</v>
      </c>
    </row>
    <row r="58" spans="1:13" x14ac:dyDescent="0.2">
      <c r="A58" s="4">
        <v>51</v>
      </c>
      <c r="B58" s="4" t="s">
        <v>140</v>
      </c>
      <c r="C58" s="4" t="s">
        <v>147</v>
      </c>
      <c r="D58" s="13" t="s">
        <v>21</v>
      </c>
      <c r="E58" s="13" t="s">
        <v>31</v>
      </c>
      <c r="F58" s="4" t="s">
        <v>142</v>
      </c>
      <c r="G58" s="7">
        <v>35000</v>
      </c>
      <c r="H58" s="7">
        <f t="shared" si="0"/>
        <v>1004.5</v>
      </c>
      <c r="I58" s="7">
        <f t="shared" si="1"/>
        <v>1064</v>
      </c>
      <c r="J58" s="7" cm="1">
        <f t="array" ref="J58">G58-(G58*TSS)</f>
        <v>32931.5</v>
      </c>
      <c r="K58" s="8">
        <f t="shared" ref="K58" si="102">IF((J58*12)&lt;=SMAX,0,IF(AND((J58*12)&gt;=SMIN2,(J58*12)&lt;=SMAXN2),(((J58*12)-SMIN2)*PORCN1)/12,IF(AND((J58*12)&gt;=SMIN3,(J58*12)&lt;=SMAXN3),(((((J58*12)-SMIN3)*PORCN2)+VAFN3)/12),(((((J58*12)-SMAXN4)*PORCN3)+VAFN4)/12))))</f>
        <v>0</v>
      </c>
      <c r="L58" s="20">
        <f t="shared" ref="L58" si="103">(G58*TSS)+K58+25</f>
        <v>2093.5</v>
      </c>
      <c r="M58" s="12">
        <f t="shared" si="4"/>
        <v>32906.5</v>
      </c>
    </row>
    <row r="59" spans="1:13" x14ac:dyDescent="0.2">
      <c r="A59" s="3">
        <v>52</v>
      </c>
      <c r="B59" s="4" t="s">
        <v>143</v>
      </c>
      <c r="C59" s="4" t="s">
        <v>54</v>
      </c>
      <c r="D59" s="13" t="s">
        <v>16</v>
      </c>
      <c r="E59" s="13" t="s">
        <v>31</v>
      </c>
      <c r="F59" s="4" t="s">
        <v>145</v>
      </c>
      <c r="G59" s="7">
        <v>31500</v>
      </c>
      <c r="H59" s="7">
        <f t="shared" si="0"/>
        <v>904.05</v>
      </c>
      <c r="I59" s="7">
        <f t="shared" si="1"/>
        <v>957.6</v>
      </c>
      <c r="J59" s="7" cm="1">
        <f t="array" ref="J59">G59-(G59*TSS)</f>
        <v>29638.35</v>
      </c>
      <c r="K59" s="8">
        <f t="shared" ref="K59" si="104">IF((J59*12)&lt;=SMAX,0,IF(AND((J59*12)&gt;=SMIN2,(J59*12)&lt;=SMAXN2),(((J59*12)-SMIN2)*PORCN1)/12,IF(AND((J59*12)&gt;=SMIN3,(J59*12)&lt;=SMAXN3),(((((J59*12)-SMIN3)*PORCN2)+VAFN3)/12),(((((J59*12)-SMAXN4)*PORCN3)+VAFN4)/12))))</f>
        <v>0</v>
      </c>
      <c r="L59" s="20">
        <f t="shared" ref="L59" si="105">(G59*TSS)+K59+25</f>
        <v>1886.65</v>
      </c>
      <c r="M59" s="12">
        <f t="shared" si="4"/>
        <v>29613.35</v>
      </c>
    </row>
    <row r="60" spans="1:13" x14ac:dyDescent="0.2">
      <c r="A60" s="4">
        <v>53</v>
      </c>
      <c r="B60" s="4" t="s">
        <v>146</v>
      </c>
      <c r="C60" s="4" t="s">
        <v>150</v>
      </c>
      <c r="D60" s="13" t="s">
        <v>16</v>
      </c>
      <c r="E60" s="13" t="s">
        <v>31</v>
      </c>
      <c r="F60" s="4" t="s">
        <v>32</v>
      </c>
      <c r="G60" s="7">
        <v>65000</v>
      </c>
      <c r="H60" s="7">
        <f t="shared" si="0"/>
        <v>1865.5</v>
      </c>
      <c r="I60" s="7">
        <f t="shared" si="1"/>
        <v>1976</v>
      </c>
      <c r="J60" s="7" cm="1">
        <f t="array" ref="J60">G60-(G60*TSS)</f>
        <v>61158.5</v>
      </c>
      <c r="K60" s="8">
        <f t="shared" ref="K60" si="106">IF((J60*12)&lt;=SMAX,0,IF(AND((J60*12)&gt;=SMIN2,(J60*12)&lt;=SMAXN2),(((J60*12)-SMIN2)*PORCN1)/12,IF(AND((J60*12)&gt;=SMIN3,(J60*12)&lt;=SMAXN3),(((((J60*12)-SMIN3)*PORCN2)+VAFN3)/12),(((((J60*12)-SMAXN4)*PORCN3)+VAFN4)/12))))</f>
        <v>4427.5498333333335</v>
      </c>
      <c r="L60" s="20">
        <f t="shared" ref="L60" si="107">(G60*TSS)+K60+25</f>
        <v>8294.0498333333344</v>
      </c>
      <c r="M60" s="12">
        <f t="shared" si="4"/>
        <v>56705.950166666662</v>
      </c>
    </row>
    <row r="61" spans="1:13" x14ac:dyDescent="0.2">
      <c r="A61" s="3">
        <v>54</v>
      </c>
      <c r="B61" s="4" t="s">
        <v>148</v>
      </c>
      <c r="C61" s="4" t="s">
        <v>152</v>
      </c>
      <c r="D61" s="13" t="s">
        <v>16</v>
      </c>
      <c r="E61" s="13" t="s">
        <v>31</v>
      </c>
      <c r="F61" s="4" t="s">
        <v>111</v>
      </c>
      <c r="G61" s="7">
        <v>31500</v>
      </c>
      <c r="H61" s="7">
        <f t="shared" si="0"/>
        <v>904.05</v>
      </c>
      <c r="I61" s="7">
        <f t="shared" si="1"/>
        <v>957.6</v>
      </c>
      <c r="J61" s="7" cm="1">
        <f t="array" ref="J61">G61-(G61*TSS)</f>
        <v>29638.35</v>
      </c>
      <c r="K61" s="8">
        <f t="shared" ref="K61" si="108">IF((J61*12)&lt;=SMAX,0,IF(AND((J61*12)&gt;=SMIN2,(J61*12)&lt;=SMAXN2),(((J61*12)-SMIN2)*PORCN1)/12,IF(AND((J61*12)&gt;=SMIN3,(J61*12)&lt;=SMAXN3),(((((J61*12)-SMIN3)*PORCN2)+VAFN3)/12),(((((J61*12)-SMAXN4)*PORCN3)+VAFN4)/12))))</f>
        <v>0</v>
      </c>
      <c r="L61" s="20">
        <f t="shared" ref="L61" si="109">(G61*TSS)+K61+25</f>
        <v>1886.65</v>
      </c>
      <c r="M61" s="12">
        <f t="shared" si="4"/>
        <v>29613.35</v>
      </c>
    </row>
    <row r="62" spans="1:13" x14ac:dyDescent="0.2">
      <c r="A62" s="4">
        <v>55</v>
      </c>
      <c r="B62" s="4" t="s">
        <v>149</v>
      </c>
      <c r="C62" s="4" t="s">
        <v>154</v>
      </c>
      <c r="D62" s="13" t="s">
        <v>21</v>
      </c>
      <c r="E62" s="13" t="s">
        <v>31</v>
      </c>
      <c r="F62" s="4" t="s">
        <v>63</v>
      </c>
      <c r="G62" s="7">
        <v>110000</v>
      </c>
      <c r="H62" s="7">
        <f t="shared" si="0"/>
        <v>3157</v>
      </c>
      <c r="I62" s="7">
        <f t="shared" si="1"/>
        <v>3344</v>
      </c>
      <c r="J62" s="7" cm="1">
        <f t="array" ref="J62">G62-(G62*TSS)</f>
        <v>103499</v>
      </c>
      <c r="K62" s="8">
        <f t="shared" ref="K62" si="110">IF((J62*12)&lt;=SMAX,0,IF(AND((J62*12)&gt;=SMIN2,(J62*12)&lt;=SMAXN2),(((J62*12)-SMIN2)*PORCN1)/12,IF(AND((J62*12)&gt;=SMIN3,(J62*12)&lt;=SMAXN3),(((((J62*12)-SMIN3)*PORCN2)+VAFN3)/12),(((((J62*12)-SMAXN4)*PORCN3)+VAFN4)/12))))</f>
        <v>14457.687291666667</v>
      </c>
      <c r="L62" s="20">
        <f t="shared" ref="L62" si="111">(G62*TSS)+K62+25</f>
        <v>20983.687291666669</v>
      </c>
      <c r="M62" s="12">
        <f t="shared" si="4"/>
        <v>89016.312708333338</v>
      </c>
    </row>
    <row r="63" spans="1:13" x14ac:dyDescent="0.2">
      <c r="A63" s="3">
        <v>56</v>
      </c>
      <c r="B63" s="4" t="s">
        <v>151</v>
      </c>
      <c r="C63" s="4" t="s">
        <v>156</v>
      </c>
      <c r="D63" s="13" t="s">
        <v>16</v>
      </c>
      <c r="E63" s="13" t="s">
        <v>31</v>
      </c>
      <c r="F63" s="4" t="s">
        <v>35</v>
      </c>
      <c r="G63" s="7">
        <v>35000</v>
      </c>
      <c r="H63" s="7">
        <f t="shared" si="0"/>
        <v>1004.5</v>
      </c>
      <c r="I63" s="7">
        <f t="shared" si="1"/>
        <v>1064</v>
      </c>
      <c r="J63" s="7" cm="1">
        <f t="array" ref="J63">G63-(G63*TSS)</f>
        <v>32931.5</v>
      </c>
      <c r="K63" s="8">
        <f t="shared" ref="K63" si="112">IF((J63*12)&lt;=SMAX,0,IF(AND((J63*12)&gt;=SMIN2,(J63*12)&lt;=SMAXN2),(((J63*12)-SMIN2)*PORCN1)/12,IF(AND((J63*12)&gt;=SMIN3,(J63*12)&lt;=SMAXN3),(((((J63*12)-SMIN3)*PORCN2)+VAFN3)/12),(((((J63*12)-SMAXN4)*PORCN3)+VAFN4)/12))))</f>
        <v>0</v>
      </c>
      <c r="L63" s="20">
        <f t="shared" ref="L63" si="113">(G63*TSS)+K63+25</f>
        <v>2093.5</v>
      </c>
      <c r="M63" s="12">
        <f t="shared" si="4"/>
        <v>32906.5</v>
      </c>
    </row>
    <row r="64" spans="1:13" x14ac:dyDescent="0.2">
      <c r="A64" s="4">
        <v>57</v>
      </c>
      <c r="B64" s="4" t="s">
        <v>153</v>
      </c>
      <c r="C64" s="4" t="s">
        <v>54</v>
      </c>
      <c r="D64" s="13" t="s">
        <v>16</v>
      </c>
      <c r="E64" s="13" t="s">
        <v>31</v>
      </c>
      <c r="F64" s="4" t="s">
        <v>25</v>
      </c>
      <c r="G64" s="7">
        <v>35000</v>
      </c>
      <c r="H64" s="7">
        <f t="shared" si="0"/>
        <v>1004.5</v>
      </c>
      <c r="I64" s="7">
        <f t="shared" si="1"/>
        <v>1064</v>
      </c>
      <c r="J64" s="7" cm="1">
        <f t="array" ref="J64">G64-(G64*TSS)</f>
        <v>32931.5</v>
      </c>
      <c r="K64" s="8">
        <f t="shared" ref="K64" si="114">IF((J64*12)&lt;=SMAX,0,IF(AND((J64*12)&gt;=SMIN2,(J64*12)&lt;=SMAXN2),(((J64*12)-SMIN2)*PORCN1)/12,IF(AND((J64*12)&gt;=SMIN3,(J64*12)&lt;=SMAXN3),(((((J64*12)-SMIN3)*PORCN2)+VAFN3)/12),(((((J64*12)-SMAXN4)*PORCN3)+VAFN4)/12))))</f>
        <v>0</v>
      </c>
      <c r="L64" s="20">
        <f t="shared" ref="L64" si="115">(G64*TSS)+K64+25</f>
        <v>2093.5</v>
      </c>
      <c r="M64" s="12">
        <f t="shared" si="4"/>
        <v>32906.5</v>
      </c>
    </row>
    <row r="65" spans="1:13" x14ac:dyDescent="0.2">
      <c r="A65" s="3">
        <v>58</v>
      </c>
      <c r="B65" s="4" t="s">
        <v>155</v>
      </c>
      <c r="C65" s="4" t="s">
        <v>141</v>
      </c>
      <c r="D65" s="13" t="s">
        <v>21</v>
      </c>
      <c r="E65" s="13" t="s">
        <v>31</v>
      </c>
      <c r="F65" s="4" t="s">
        <v>38</v>
      </c>
      <c r="G65" s="7">
        <v>35000</v>
      </c>
      <c r="H65" s="7">
        <f t="shared" si="0"/>
        <v>1004.5</v>
      </c>
      <c r="I65" s="7">
        <f t="shared" si="1"/>
        <v>1064</v>
      </c>
      <c r="J65" s="7" cm="1">
        <f t="array" ref="J65">G65-(G65*TSS)</f>
        <v>32931.5</v>
      </c>
      <c r="K65" s="8">
        <f t="shared" ref="K65" si="116">IF((J65*12)&lt;=SMAX,0,IF(AND((J65*12)&gt;=SMIN2,(J65*12)&lt;=SMAXN2),(((J65*12)-SMIN2)*PORCN1)/12,IF(AND((J65*12)&gt;=SMIN3,(J65*12)&lt;=SMAXN3),(((((J65*12)-SMIN3)*PORCN2)+VAFN3)/12),(((((J65*12)-SMAXN4)*PORCN3)+VAFN4)/12))))</f>
        <v>0</v>
      </c>
      <c r="L65" s="20">
        <f t="shared" ref="L65" si="117">(G65*TSS)+K65+25</f>
        <v>2093.5</v>
      </c>
      <c r="M65" s="12">
        <f t="shared" si="4"/>
        <v>32906.5</v>
      </c>
    </row>
    <row r="66" spans="1:13" x14ac:dyDescent="0.2">
      <c r="A66" s="4">
        <v>59</v>
      </c>
      <c r="B66" s="4" t="s">
        <v>157</v>
      </c>
      <c r="C66" s="4" t="s">
        <v>160</v>
      </c>
      <c r="D66" s="13" t="s">
        <v>16</v>
      </c>
      <c r="E66" s="13" t="s">
        <v>31</v>
      </c>
      <c r="F66" s="4" t="s">
        <v>111</v>
      </c>
      <c r="G66" s="7">
        <v>20000</v>
      </c>
      <c r="H66" s="7">
        <f t="shared" si="0"/>
        <v>574</v>
      </c>
      <c r="I66" s="7">
        <f t="shared" si="1"/>
        <v>608</v>
      </c>
      <c r="J66" s="7" cm="1">
        <f t="array" ref="J66">G66-(G66*TSS)</f>
        <v>18818</v>
      </c>
      <c r="K66" s="8">
        <f t="shared" ref="K66" si="118">IF((J66*12)&lt;=SMAX,0,IF(AND((J66*12)&gt;=SMIN2,(J66*12)&lt;=SMAXN2),(((J66*12)-SMIN2)*PORCN1)/12,IF(AND((J66*12)&gt;=SMIN3,(J66*12)&lt;=SMAXN3),(((((J66*12)-SMIN3)*PORCN2)+VAFN3)/12),(((((J66*12)-SMAXN4)*PORCN3)+VAFN4)/12))))</f>
        <v>0</v>
      </c>
      <c r="L66" s="20">
        <f t="shared" ref="L66" si="119">(G66*TSS)+K66+25</f>
        <v>1207</v>
      </c>
      <c r="M66" s="12">
        <f t="shared" si="4"/>
        <v>18793</v>
      </c>
    </row>
    <row r="67" spans="1:13" x14ac:dyDescent="0.2">
      <c r="A67" s="3">
        <v>60</v>
      </c>
      <c r="B67" s="4" t="s">
        <v>158</v>
      </c>
      <c r="C67" s="4" t="s">
        <v>160</v>
      </c>
      <c r="D67" s="13" t="s">
        <v>21</v>
      </c>
      <c r="E67" s="13" t="s">
        <v>31</v>
      </c>
      <c r="F67" s="4" t="s">
        <v>57</v>
      </c>
      <c r="G67" s="7">
        <v>20000</v>
      </c>
      <c r="H67" s="7">
        <f t="shared" si="0"/>
        <v>574</v>
      </c>
      <c r="I67" s="7">
        <f t="shared" si="1"/>
        <v>608</v>
      </c>
      <c r="J67" s="7" cm="1">
        <f t="array" ref="J67">G67-(G67*TSS)</f>
        <v>18818</v>
      </c>
      <c r="K67" s="8">
        <f t="shared" ref="K67" si="120">IF((J67*12)&lt;=SMAX,0,IF(AND((J67*12)&gt;=SMIN2,(J67*12)&lt;=SMAXN2),(((J67*12)-SMIN2)*PORCN1)/12,IF(AND((J67*12)&gt;=SMIN3,(J67*12)&lt;=SMAXN3),(((((J67*12)-SMIN3)*PORCN2)+VAFN3)/12),(((((J67*12)-SMAXN4)*PORCN3)+VAFN4)/12))))</f>
        <v>0</v>
      </c>
      <c r="L67" s="20">
        <f t="shared" ref="L67" si="121">(G67*TSS)+K67+25</f>
        <v>1207</v>
      </c>
      <c r="M67" s="12">
        <f t="shared" si="4"/>
        <v>18793</v>
      </c>
    </row>
    <row r="68" spans="1:13" x14ac:dyDescent="0.2">
      <c r="A68" s="4">
        <v>61</v>
      </c>
      <c r="B68" s="4" t="s">
        <v>159</v>
      </c>
      <c r="C68" s="4" t="s">
        <v>163</v>
      </c>
      <c r="D68" s="13" t="s">
        <v>16</v>
      </c>
      <c r="E68" s="13" t="s">
        <v>31</v>
      </c>
      <c r="F68" s="4" t="s">
        <v>78</v>
      </c>
      <c r="G68" s="7">
        <v>75000</v>
      </c>
      <c r="H68" s="7">
        <f t="shared" si="0"/>
        <v>2152.5</v>
      </c>
      <c r="I68" s="7">
        <f t="shared" si="1"/>
        <v>2280</v>
      </c>
      <c r="J68" s="7" cm="1">
        <f t="array" ref="J68">G68-(G68*TSS)</f>
        <v>70567.5</v>
      </c>
      <c r="K68" s="8">
        <f t="shared" ref="K68" si="122">IF((J68*12)&lt;=SMAX,0,IF(AND((J68*12)&gt;=SMIN2,(J68*12)&lt;=SMAXN2),(((J68*12)-SMIN2)*PORCN1)/12,IF(AND((J68*12)&gt;=SMIN3,(J68*12)&lt;=SMAXN3),(((((J68*12)-SMIN3)*PORCN2)+VAFN3)/12),(((((J68*12)-SMAXN4)*PORCN3)+VAFN4)/12))))</f>
        <v>6309.3498333333337</v>
      </c>
      <c r="L68" s="20">
        <f t="shared" ref="L68" si="123">(G68*TSS)+K68+25</f>
        <v>10766.849833333334</v>
      </c>
      <c r="M68" s="12">
        <f t="shared" si="4"/>
        <v>64233.150166666666</v>
      </c>
    </row>
    <row r="69" spans="1:13" x14ac:dyDescent="0.2">
      <c r="A69" s="3">
        <v>62</v>
      </c>
      <c r="B69" s="4" t="s">
        <v>161</v>
      </c>
      <c r="C69" s="4" t="s">
        <v>48</v>
      </c>
      <c r="D69" s="13" t="s">
        <v>16</v>
      </c>
      <c r="E69" s="13" t="s">
        <v>31</v>
      </c>
      <c r="F69" s="4" t="s">
        <v>136</v>
      </c>
      <c r="G69" s="7">
        <v>16500</v>
      </c>
      <c r="H69" s="7">
        <f t="shared" si="0"/>
        <v>473.55</v>
      </c>
      <c r="I69" s="7">
        <f t="shared" si="1"/>
        <v>501.6</v>
      </c>
      <c r="J69" s="7" cm="1">
        <f t="array" ref="J69">G69-(G69*TSS)</f>
        <v>15524.85</v>
      </c>
      <c r="K69" s="8">
        <v>23001.06</v>
      </c>
      <c r="L69" s="20">
        <f t="shared" ref="L69" si="124">(G69*TSS)+K69+25</f>
        <v>24001.210000000003</v>
      </c>
      <c r="M69" s="12">
        <f t="shared" si="4"/>
        <v>-7501.2100000000028</v>
      </c>
    </row>
    <row r="70" spans="1:13" x14ac:dyDescent="0.2">
      <c r="A70" s="4">
        <v>63</v>
      </c>
      <c r="B70" s="4" t="s">
        <v>162</v>
      </c>
      <c r="C70" s="4" t="s">
        <v>128</v>
      </c>
      <c r="D70" s="13" t="s">
        <v>16</v>
      </c>
      <c r="E70" s="13" t="s">
        <v>31</v>
      </c>
      <c r="F70" s="4" t="s">
        <v>142</v>
      </c>
      <c r="G70" s="7">
        <v>40000</v>
      </c>
      <c r="H70" s="7">
        <f t="shared" si="0"/>
        <v>1148</v>
      </c>
      <c r="I70" s="7">
        <f t="shared" si="1"/>
        <v>1216</v>
      </c>
      <c r="J70" s="7" cm="1">
        <f t="array" ref="J70">G70-(G70*TSS)</f>
        <v>37636</v>
      </c>
      <c r="K70" s="8">
        <f t="shared" ref="K70" si="125">IF((J70*12)&lt;=SMAX,0,IF(AND((J70*12)&gt;=SMIN2,(J70*12)&lt;=SMAXN2),(((J70*12)-SMIN2)*PORCN1)/12,IF(AND((J70*12)&gt;=SMIN3,(J70*12)&lt;=SMAXN3),(((((J70*12)-SMIN3)*PORCN2)+VAFN3)/12),(((((J70*12)-SMAXN4)*PORCN3)+VAFN4)/12))))</f>
        <v>442.64987499999984</v>
      </c>
      <c r="L70" s="20">
        <f t="shared" ref="L70" si="126">(G70*TSS)+K70+25</f>
        <v>2831.6498750000001</v>
      </c>
      <c r="M70" s="12">
        <f t="shared" si="4"/>
        <v>37168.350124999997</v>
      </c>
    </row>
    <row r="71" spans="1:13" x14ac:dyDescent="0.2">
      <c r="A71" s="3">
        <v>64</v>
      </c>
      <c r="B71" s="4" t="s">
        <v>164</v>
      </c>
      <c r="C71" s="4" t="s">
        <v>167</v>
      </c>
      <c r="D71" s="13" t="s">
        <v>16</v>
      </c>
      <c r="E71" s="13" t="s">
        <v>31</v>
      </c>
      <c r="F71" s="4" t="s">
        <v>49</v>
      </c>
      <c r="G71" s="7">
        <v>45000</v>
      </c>
      <c r="H71" s="7">
        <f t="shared" si="0"/>
        <v>1291.5</v>
      </c>
      <c r="I71" s="7">
        <f t="shared" si="1"/>
        <v>1368</v>
      </c>
      <c r="J71" s="7" cm="1">
        <f t="array" ref="J71">G71-(G71*TSS)</f>
        <v>42340.5</v>
      </c>
      <c r="K71" s="8">
        <f t="shared" ref="K71" si="127">IF((J71*12)&lt;=SMAX,0,IF(AND((J71*12)&gt;=SMIN2,(J71*12)&lt;=SMAXN2),(((J71*12)-SMIN2)*PORCN1)/12,IF(AND((J71*12)&gt;=SMIN3,(J71*12)&lt;=SMAXN3),(((((J71*12)-SMIN3)*PORCN2)+VAFN3)/12),(((((J71*12)-SMAXN4)*PORCN3)+VAFN4)/12))))</f>
        <v>1148.3248749999998</v>
      </c>
      <c r="L71" s="20">
        <f t="shared" ref="L71" si="128">(G71*TSS)+K71+25</f>
        <v>3832.8248749999998</v>
      </c>
      <c r="M71" s="12">
        <f t="shared" si="4"/>
        <v>41167.175125000002</v>
      </c>
    </row>
    <row r="72" spans="1:13" x14ac:dyDescent="0.2">
      <c r="A72" s="4">
        <v>65</v>
      </c>
      <c r="B72" s="4" t="s">
        <v>165</v>
      </c>
      <c r="C72" s="4" t="s">
        <v>169</v>
      </c>
      <c r="D72" s="13" t="s">
        <v>21</v>
      </c>
      <c r="E72" s="13" t="s">
        <v>31</v>
      </c>
      <c r="F72" s="4" t="s">
        <v>41</v>
      </c>
      <c r="G72" s="7">
        <v>31500</v>
      </c>
      <c r="H72" s="7">
        <f t="shared" ref="H72:H135" si="129">2.87%*G72</f>
        <v>904.05</v>
      </c>
      <c r="I72" s="7">
        <f t="shared" ref="I72:I135" si="130">3.04%*G72</f>
        <v>957.6</v>
      </c>
      <c r="J72" s="7" cm="1">
        <f t="array" ref="J72">G72-(G72*TSS)</f>
        <v>29638.35</v>
      </c>
      <c r="K72" s="8">
        <f t="shared" ref="K72" si="131">IF((J72*12)&lt;=SMAX,0,IF(AND((J72*12)&gt;=SMIN2,(J72*12)&lt;=SMAXN2),(((J72*12)-SMIN2)*PORCN1)/12,IF(AND((J72*12)&gt;=SMIN3,(J72*12)&lt;=SMAXN3),(((((J72*12)-SMIN3)*PORCN2)+VAFN3)/12),(((((J72*12)-SMAXN4)*PORCN3)+VAFN4)/12))))</f>
        <v>0</v>
      </c>
      <c r="L72" s="20">
        <f t="shared" ref="L72" si="132">(G72*TSS)+K72+25</f>
        <v>1886.65</v>
      </c>
      <c r="M72" s="12">
        <f t="shared" ref="M72:M135" si="133">+G72-L72</f>
        <v>29613.35</v>
      </c>
    </row>
    <row r="73" spans="1:13" x14ac:dyDescent="0.2">
      <c r="A73" s="3">
        <v>66</v>
      </c>
      <c r="B73" s="4" t="s">
        <v>166</v>
      </c>
      <c r="C73" s="4" t="s">
        <v>171</v>
      </c>
      <c r="D73" s="13" t="s">
        <v>21</v>
      </c>
      <c r="E73" s="13" t="s">
        <v>31</v>
      </c>
      <c r="F73" s="4" t="s">
        <v>38</v>
      </c>
      <c r="G73" s="7">
        <v>31500</v>
      </c>
      <c r="H73" s="7">
        <f t="shared" si="129"/>
        <v>904.05</v>
      </c>
      <c r="I73" s="7">
        <f t="shared" si="130"/>
        <v>957.6</v>
      </c>
      <c r="J73" s="7" cm="1">
        <f t="array" ref="J73">G73-(G73*TSS)</f>
        <v>29638.35</v>
      </c>
      <c r="K73" s="8">
        <f t="shared" ref="K73" si="134">IF((J73*12)&lt;=SMAX,0,IF(AND((J73*12)&gt;=SMIN2,(J73*12)&lt;=SMAXN2),(((J73*12)-SMIN2)*PORCN1)/12,IF(AND((J73*12)&gt;=SMIN3,(J73*12)&lt;=SMAXN3),(((((J73*12)-SMIN3)*PORCN2)+VAFN3)/12),(((((J73*12)-SMAXN4)*PORCN3)+VAFN4)/12))))</f>
        <v>0</v>
      </c>
      <c r="L73" s="20">
        <f t="shared" ref="L73" si="135">(G73*TSS)+K73+25</f>
        <v>1886.65</v>
      </c>
      <c r="M73" s="12">
        <f t="shared" si="133"/>
        <v>29613.35</v>
      </c>
    </row>
    <row r="74" spans="1:13" x14ac:dyDescent="0.2">
      <c r="A74" s="4">
        <v>67</v>
      </c>
      <c r="B74" s="4" t="s">
        <v>168</v>
      </c>
      <c r="C74" s="4" t="s">
        <v>173</v>
      </c>
      <c r="D74" s="13" t="s">
        <v>16</v>
      </c>
      <c r="E74" s="13" t="s">
        <v>31</v>
      </c>
      <c r="F74" s="4" t="s">
        <v>63</v>
      </c>
      <c r="G74" s="7">
        <v>35000</v>
      </c>
      <c r="H74" s="7">
        <f t="shared" si="129"/>
        <v>1004.5</v>
      </c>
      <c r="I74" s="7">
        <f t="shared" si="130"/>
        <v>1064</v>
      </c>
      <c r="J74" s="7" cm="1">
        <f t="array" ref="J74">G74-(G74*TSS)</f>
        <v>32931.5</v>
      </c>
      <c r="K74" s="8">
        <f t="shared" ref="K74" si="136">IF((J74*12)&lt;=SMAX,0,IF(AND((J74*12)&gt;=SMIN2,(J74*12)&lt;=SMAXN2),(((J74*12)-SMIN2)*PORCN1)/12,IF(AND((J74*12)&gt;=SMIN3,(J74*12)&lt;=SMAXN3),(((((J74*12)-SMIN3)*PORCN2)+VAFN3)/12),(((((J74*12)-SMAXN4)*PORCN3)+VAFN4)/12))))</f>
        <v>0</v>
      </c>
      <c r="L74" s="20">
        <f t="shared" ref="L74" si="137">(G74*TSS)+K74+25</f>
        <v>2093.5</v>
      </c>
      <c r="M74" s="12">
        <f t="shared" si="133"/>
        <v>32906.5</v>
      </c>
    </row>
    <row r="75" spans="1:13" x14ac:dyDescent="0.2">
      <c r="A75" s="3">
        <v>68</v>
      </c>
      <c r="B75" s="4" t="s">
        <v>170</v>
      </c>
      <c r="C75" s="4" t="s">
        <v>176</v>
      </c>
      <c r="D75" s="13" t="s">
        <v>16</v>
      </c>
      <c r="E75" s="13" t="s">
        <v>31</v>
      </c>
      <c r="F75" s="4" t="s">
        <v>111</v>
      </c>
      <c r="G75" s="7">
        <v>65000</v>
      </c>
      <c r="H75" s="7">
        <f t="shared" si="129"/>
        <v>1865.5</v>
      </c>
      <c r="I75" s="7">
        <f t="shared" si="130"/>
        <v>1976</v>
      </c>
      <c r="J75" s="7" cm="1">
        <f t="array" ref="J75">G75-(G75*TSS)</f>
        <v>61158.5</v>
      </c>
      <c r="K75" s="8">
        <f t="shared" ref="K75" si="138">IF((J75*12)&lt;=SMAX,0,IF(AND((J75*12)&gt;=SMIN2,(J75*12)&lt;=SMAXN2),(((J75*12)-SMIN2)*PORCN1)/12,IF(AND((J75*12)&gt;=SMIN3,(J75*12)&lt;=SMAXN3),(((((J75*12)-SMIN3)*PORCN2)+VAFN3)/12),(((((J75*12)-SMAXN4)*PORCN3)+VAFN4)/12))))</f>
        <v>4427.5498333333335</v>
      </c>
      <c r="L75" s="20">
        <f t="shared" ref="L75" si="139">(G75*TSS)+K75+25</f>
        <v>8294.0498333333344</v>
      </c>
      <c r="M75" s="12">
        <f t="shared" si="133"/>
        <v>56705.950166666662</v>
      </c>
    </row>
    <row r="76" spans="1:13" x14ac:dyDescent="0.2">
      <c r="A76" s="4">
        <v>69</v>
      </c>
      <c r="B76" s="4" t="s">
        <v>172</v>
      </c>
      <c r="C76" s="4" t="s">
        <v>179</v>
      </c>
      <c r="D76" s="13" t="s">
        <v>16</v>
      </c>
      <c r="E76" s="13" t="s">
        <v>31</v>
      </c>
      <c r="F76" s="4" t="s">
        <v>174</v>
      </c>
      <c r="G76" s="7">
        <v>31500</v>
      </c>
      <c r="H76" s="7">
        <f t="shared" si="129"/>
        <v>904.05</v>
      </c>
      <c r="I76" s="7">
        <f t="shared" si="130"/>
        <v>957.6</v>
      </c>
      <c r="J76" s="7" cm="1">
        <f t="array" ref="J76">G76-(G76*TSS)</f>
        <v>29638.35</v>
      </c>
      <c r="K76" s="8">
        <f t="shared" ref="K76" si="140">IF((J76*12)&lt;=SMAX,0,IF(AND((J76*12)&gt;=SMIN2,(J76*12)&lt;=SMAXN2),(((J76*12)-SMIN2)*PORCN1)/12,IF(AND((J76*12)&gt;=SMIN3,(J76*12)&lt;=SMAXN3),(((((J76*12)-SMIN3)*PORCN2)+VAFN3)/12),(((((J76*12)-SMAXN4)*PORCN3)+VAFN4)/12))))</f>
        <v>0</v>
      </c>
      <c r="L76" s="20">
        <f t="shared" ref="L76" si="141">(G76*TSS)+K76+25</f>
        <v>1886.65</v>
      </c>
      <c r="M76" s="12">
        <f t="shared" si="133"/>
        <v>29613.35</v>
      </c>
    </row>
    <row r="77" spans="1:13" x14ac:dyDescent="0.2">
      <c r="A77" s="3">
        <v>70</v>
      </c>
      <c r="B77" s="4" t="s">
        <v>175</v>
      </c>
      <c r="C77" s="4" t="s">
        <v>181</v>
      </c>
      <c r="D77" s="13" t="s">
        <v>16</v>
      </c>
      <c r="E77" s="13" t="s">
        <v>31</v>
      </c>
      <c r="F77" s="4" t="s">
        <v>78</v>
      </c>
      <c r="G77" s="7">
        <v>70000</v>
      </c>
      <c r="H77" s="7">
        <f t="shared" si="129"/>
        <v>2009</v>
      </c>
      <c r="I77" s="7">
        <f t="shared" si="130"/>
        <v>2128</v>
      </c>
      <c r="J77" s="7" cm="1">
        <f t="array" ref="J77">G77-(G77*TSS)</f>
        <v>65863</v>
      </c>
      <c r="K77" s="8">
        <f t="shared" ref="K77" si="142">IF((J77*12)&lt;=SMAX,0,IF(AND((J77*12)&gt;=SMIN2,(J77*12)&lt;=SMAXN2),(((J77*12)-SMIN2)*PORCN1)/12,IF(AND((J77*12)&gt;=SMIN3,(J77*12)&lt;=SMAXN3),(((((J77*12)-SMIN3)*PORCN2)+VAFN3)/12),(((((J77*12)-SMAXN4)*PORCN3)+VAFN4)/12))))</f>
        <v>5368.4498333333331</v>
      </c>
      <c r="L77" s="20">
        <f t="shared" ref="L77" si="143">(G77*TSS)+K77+25</f>
        <v>9530.4498333333322</v>
      </c>
      <c r="M77" s="12">
        <f t="shared" si="133"/>
        <v>60469.550166666668</v>
      </c>
    </row>
    <row r="78" spans="1:13" x14ac:dyDescent="0.2">
      <c r="A78" s="4">
        <v>71</v>
      </c>
      <c r="B78" s="4" t="s">
        <v>177</v>
      </c>
      <c r="C78" s="4" t="s">
        <v>183</v>
      </c>
      <c r="D78" s="13" t="s">
        <v>21</v>
      </c>
      <c r="E78" s="13" t="s">
        <v>31</v>
      </c>
      <c r="F78" s="4" t="s">
        <v>25</v>
      </c>
      <c r="G78" s="7">
        <v>70000</v>
      </c>
      <c r="H78" s="7">
        <f t="shared" si="129"/>
        <v>2009</v>
      </c>
      <c r="I78" s="7">
        <f t="shared" si="130"/>
        <v>2128</v>
      </c>
      <c r="J78" s="7" cm="1">
        <f t="array" ref="J78">G78-(G78*TSS)</f>
        <v>65863</v>
      </c>
      <c r="K78" s="8">
        <f t="shared" ref="K78" si="144">IF((J78*12)&lt;=SMAX,0,IF(AND((J78*12)&gt;=SMIN2,(J78*12)&lt;=SMAXN2),(((J78*12)-SMIN2)*PORCN1)/12,IF(AND((J78*12)&gt;=SMIN3,(J78*12)&lt;=SMAXN3),(((((J78*12)-SMIN3)*PORCN2)+VAFN3)/12),(((((J78*12)-SMAXN4)*PORCN3)+VAFN4)/12))))</f>
        <v>5368.4498333333331</v>
      </c>
      <c r="L78" s="20">
        <f t="shared" ref="L78" si="145">(G78*TSS)+K78+25</f>
        <v>9530.4498333333322</v>
      </c>
      <c r="M78" s="12">
        <f t="shared" si="133"/>
        <v>60469.550166666668</v>
      </c>
    </row>
    <row r="79" spans="1:13" x14ac:dyDescent="0.2">
      <c r="A79" s="3">
        <v>72</v>
      </c>
      <c r="B79" s="4" t="s">
        <v>178</v>
      </c>
      <c r="C79" s="4" t="s">
        <v>185</v>
      </c>
      <c r="D79" s="13" t="s">
        <v>21</v>
      </c>
      <c r="E79" s="13" t="s">
        <v>31</v>
      </c>
      <c r="F79" s="4" t="s">
        <v>70</v>
      </c>
      <c r="G79" s="7">
        <v>22000</v>
      </c>
      <c r="H79" s="7">
        <f t="shared" si="129"/>
        <v>631.4</v>
      </c>
      <c r="I79" s="7">
        <f t="shared" si="130"/>
        <v>668.8</v>
      </c>
      <c r="J79" s="7" cm="1">
        <f t="array" ref="J79">G79-(G79*TSS)</f>
        <v>20699.8</v>
      </c>
      <c r="K79" s="8">
        <f t="shared" ref="K79" si="146">IF((J79*12)&lt;=SMAX,0,IF(AND((J79*12)&gt;=SMIN2,(J79*12)&lt;=SMAXN2),(((J79*12)-SMIN2)*PORCN1)/12,IF(AND((J79*12)&gt;=SMIN3,(J79*12)&lt;=SMAXN3),(((((J79*12)-SMIN3)*PORCN2)+VAFN3)/12),(((((J79*12)-SMAXN4)*PORCN3)+VAFN4)/12))))</f>
        <v>0</v>
      </c>
      <c r="L79" s="20">
        <f t="shared" ref="L79" si="147">(G79*TSS)+K79+25</f>
        <v>1325.2</v>
      </c>
      <c r="M79" s="12">
        <f t="shared" si="133"/>
        <v>20674.8</v>
      </c>
    </row>
    <row r="80" spans="1:13" x14ac:dyDescent="0.2">
      <c r="A80" s="4">
        <v>73</v>
      </c>
      <c r="B80" s="4" t="s">
        <v>180</v>
      </c>
      <c r="C80" s="4" t="s">
        <v>187</v>
      </c>
      <c r="D80" s="13" t="s">
        <v>16</v>
      </c>
      <c r="E80" s="13" t="s">
        <v>31</v>
      </c>
      <c r="F80" s="4" t="s">
        <v>41</v>
      </c>
      <c r="G80" s="7">
        <v>31500</v>
      </c>
      <c r="H80" s="7">
        <f t="shared" si="129"/>
        <v>904.05</v>
      </c>
      <c r="I80" s="7">
        <f t="shared" si="130"/>
        <v>957.6</v>
      </c>
      <c r="J80" s="7" cm="1">
        <f t="array" ref="J80">G80-(G80*TSS)</f>
        <v>29638.35</v>
      </c>
      <c r="K80" s="8">
        <f t="shared" ref="K80" si="148">IF((J80*12)&lt;=SMAX,0,IF(AND((J80*12)&gt;=SMIN2,(J80*12)&lt;=SMAXN2),(((J80*12)-SMIN2)*PORCN1)/12,IF(AND((J80*12)&gt;=SMIN3,(J80*12)&lt;=SMAXN3),(((((J80*12)-SMIN3)*PORCN2)+VAFN3)/12),(((((J80*12)-SMAXN4)*PORCN3)+VAFN4)/12))))</f>
        <v>0</v>
      </c>
      <c r="L80" s="20">
        <f t="shared" ref="L80" si="149">(G80*TSS)+K80+25</f>
        <v>1886.65</v>
      </c>
      <c r="M80" s="12">
        <f t="shared" si="133"/>
        <v>29613.35</v>
      </c>
    </row>
    <row r="81" spans="1:13" x14ac:dyDescent="0.2">
      <c r="A81" s="3">
        <v>74</v>
      </c>
      <c r="B81" s="4" t="s">
        <v>182</v>
      </c>
      <c r="C81" s="4" t="s">
        <v>135</v>
      </c>
      <c r="D81" s="13" t="s">
        <v>16</v>
      </c>
      <c r="E81" s="13" t="s">
        <v>31</v>
      </c>
      <c r="F81" s="4" t="s">
        <v>41</v>
      </c>
      <c r="G81" s="7">
        <v>27090</v>
      </c>
      <c r="H81" s="7">
        <f t="shared" si="129"/>
        <v>777.48299999999995</v>
      </c>
      <c r="I81" s="7">
        <f t="shared" si="130"/>
        <v>823.53599999999994</v>
      </c>
      <c r="J81" s="7" cm="1">
        <f t="array" ref="J81">G81-(G81*TSS)</f>
        <v>25488.981</v>
      </c>
      <c r="K81" s="8">
        <f t="shared" ref="K81" si="150">IF((J81*12)&lt;=SMAX,0,IF(AND((J81*12)&gt;=SMIN2,(J81*12)&lt;=SMAXN2),(((J81*12)-SMIN2)*PORCN1)/12,IF(AND((J81*12)&gt;=SMIN3,(J81*12)&lt;=SMAXN3),(((((J81*12)-SMIN3)*PORCN2)+VAFN3)/12),(((((J81*12)-SMAXN4)*PORCN3)+VAFN4)/12))))</f>
        <v>0</v>
      </c>
      <c r="L81" s="20">
        <f t="shared" ref="L81" si="151">(G81*TSS)+K81+25</f>
        <v>1626.019</v>
      </c>
      <c r="M81" s="12">
        <f t="shared" si="133"/>
        <v>25463.981</v>
      </c>
    </row>
    <row r="82" spans="1:13" x14ac:dyDescent="0.2">
      <c r="A82" s="4">
        <v>75</v>
      </c>
      <c r="B82" s="4" t="s">
        <v>184</v>
      </c>
      <c r="C82" s="4" t="s">
        <v>190</v>
      </c>
      <c r="D82" s="13" t="s">
        <v>21</v>
      </c>
      <c r="E82" s="13" t="s">
        <v>31</v>
      </c>
      <c r="F82" s="4" t="s">
        <v>97</v>
      </c>
      <c r="G82" s="7">
        <v>31500</v>
      </c>
      <c r="H82" s="7">
        <f t="shared" si="129"/>
        <v>904.05</v>
      </c>
      <c r="I82" s="7">
        <f t="shared" si="130"/>
        <v>957.6</v>
      </c>
      <c r="J82" s="7" cm="1">
        <f t="array" ref="J82">G82-(G82*TSS)</f>
        <v>29638.35</v>
      </c>
      <c r="K82" s="8">
        <f t="shared" ref="K82" si="152">IF((J82*12)&lt;=SMAX,0,IF(AND((J82*12)&gt;=SMIN2,(J82*12)&lt;=SMAXN2),(((J82*12)-SMIN2)*PORCN1)/12,IF(AND((J82*12)&gt;=SMIN3,(J82*12)&lt;=SMAXN3),(((((J82*12)-SMIN3)*PORCN2)+VAFN3)/12),(((((J82*12)-SMAXN4)*PORCN3)+VAFN4)/12))))</f>
        <v>0</v>
      </c>
      <c r="L82" s="20">
        <f t="shared" ref="L82" si="153">(G82*TSS)+K82+25</f>
        <v>1886.65</v>
      </c>
      <c r="M82" s="12">
        <f t="shared" si="133"/>
        <v>29613.35</v>
      </c>
    </row>
    <row r="83" spans="1:13" x14ac:dyDescent="0.2">
      <c r="A83" s="3">
        <v>76</v>
      </c>
      <c r="B83" s="4" t="s">
        <v>186</v>
      </c>
      <c r="C83" s="4" t="s">
        <v>192</v>
      </c>
      <c r="D83" s="13" t="s">
        <v>21</v>
      </c>
      <c r="E83" s="13" t="s">
        <v>31</v>
      </c>
      <c r="F83" s="4" t="s">
        <v>57</v>
      </c>
      <c r="G83" s="7">
        <v>31500</v>
      </c>
      <c r="H83" s="7">
        <f t="shared" si="129"/>
        <v>904.05</v>
      </c>
      <c r="I83" s="7">
        <f t="shared" si="130"/>
        <v>957.6</v>
      </c>
      <c r="J83" s="7" cm="1">
        <f t="array" ref="J83">G83-(G83*TSS)</f>
        <v>29638.35</v>
      </c>
      <c r="K83" s="8">
        <f t="shared" ref="K83" si="154">IF((J83*12)&lt;=SMAX,0,IF(AND((J83*12)&gt;=SMIN2,(J83*12)&lt;=SMAXN2),(((J83*12)-SMIN2)*PORCN1)/12,IF(AND((J83*12)&gt;=SMIN3,(J83*12)&lt;=SMAXN3),(((((J83*12)-SMIN3)*PORCN2)+VAFN3)/12),(((((J83*12)-SMAXN4)*PORCN3)+VAFN4)/12))))</f>
        <v>0</v>
      </c>
      <c r="L83" s="20">
        <f t="shared" ref="L83" si="155">(G83*TSS)+K83+25</f>
        <v>1886.65</v>
      </c>
      <c r="M83" s="12">
        <f t="shared" si="133"/>
        <v>29613.35</v>
      </c>
    </row>
    <row r="84" spans="1:13" x14ac:dyDescent="0.2">
      <c r="A84" s="4">
        <v>77</v>
      </c>
      <c r="B84" s="4" t="s">
        <v>188</v>
      </c>
      <c r="C84" s="4" t="s">
        <v>194</v>
      </c>
      <c r="D84" s="13" t="s">
        <v>16</v>
      </c>
      <c r="E84" s="13" t="s">
        <v>31</v>
      </c>
      <c r="F84" s="4" t="s">
        <v>136</v>
      </c>
      <c r="G84" s="7">
        <v>45000</v>
      </c>
      <c r="H84" s="7">
        <f t="shared" si="129"/>
        <v>1291.5</v>
      </c>
      <c r="I84" s="7">
        <f t="shared" si="130"/>
        <v>1368</v>
      </c>
      <c r="J84" s="7" cm="1">
        <f t="array" ref="J84">G84-(G84*TSS)</f>
        <v>42340.5</v>
      </c>
      <c r="K84" s="8">
        <f t="shared" ref="K84" si="156">IF((J84*12)&lt;=SMAX,0,IF(AND((J84*12)&gt;=SMIN2,(J84*12)&lt;=SMAXN2),(((J84*12)-SMIN2)*PORCN1)/12,IF(AND((J84*12)&gt;=SMIN3,(J84*12)&lt;=SMAXN3),(((((J84*12)-SMIN3)*PORCN2)+VAFN3)/12),(((((J84*12)-SMAXN4)*PORCN3)+VAFN4)/12))))</f>
        <v>1148.3248749999998</v>
      </c>
      <c r="L84" s="20">
        <f t="shared" ref="L84" si="157">(G84*TSS)+K84+25</f>
        <v>3832.8248749999998</v>
      </c>
      <c r="M84" s="12">
        <f t="shared" si="133"/>
        <v>41167.175125000002</v>
      </c>
    </row>
    <row r="85" spans="1:13" x14ac:dyDescent="0.2">
      <c r="A85" s="3">
        <v>78</v>
      </c>
      <c r="B85" s="4" t="s">
        <v>189</v>
      </c>
      <c r="C85" s="4" t="s">
        <v>196</v>
      </c>
      <c r="D85" s="13" t="s">
        <v>16</v>
      </c>
      <c r="E85" s="13" t="s">
        <v>31</v>
      </c>
      <c r="F85" s="4" t="s">
        <v>108</v>
      </c>
      <c r="G85" s="7">
        <v>31500</v>
      </c>
      <c r="H85" s="7">
        <f t="shared" si="129"/>
        <v>904.05</v>
      </c>
      <c r="I85" s="7">
        <f t="shared" si="130"/>
        <v>957.6</v>
      </c>
      <c r="J85" s="7" cm="1">
        <f t="array" ref="J85">G85-(G85*TSS)</f>
        <v>29638.35</v>
      </c>
      <c r="K85" s="8">
        <f t="shared" ref="K85" si="158">IF((J85*12)&lt;=SMAX,0,IF(AND((J85*12)&gt;=SMIN2,(J85*12)&lt;=SMAXN2),(((J85*12)-SMIN2)*PORCN1)/12,IF(AND((J85*12)&gt;=SMIN3,(J85*12)&lt;=SMAXN3),(((((J85*12)-SMIN3)*PORCN2)+VAFN3)/12),(((((J85*12)-SMAXN4)*PORCN3)+VAFN4)/12))))</f>
        <v>0</v>
      </c>
      <c r="L85" s="20">
        <f t="shared" ref="L85" si="159">(G85*TSS)+K85+25</f>
        <v>1886.65</v>
      </c>
      <c r="M85" s="12">
        <f t="shared" si="133"/>
        <v>29613.35</v>
      </c>
    </row>
    <row r="86" spans="1:13" x14ac:dyDescent="0.2">
      <c r="A86" s="4">
        <v>79</v>
      </c>
      <c r="B86" s="4" t="s">
        <v>191</v>
      </c>
      <c r="C86" s="4" t="s">
        <v>169</v>
      </c>
      <c r="D86" s="13" t="s">
        <v>16</v>
      </c>
      <c r="E86" s="13" t="s">
        <v>31</v>
      </c>
      <c r="F86" s="4" t="s">
        <v>108</v>
      </c>
      <c r="G86" s="7">
        <v>31500</v>
      </c>
      <c r="H86" s="7">
        <f t="shared" si="129"/>
        <v>904.05</v>
      </c>
      <c r="I86" s="7">
        <f t="shared" si="130"/>
        <v>957.6</v>
      </c>
      <c r="J86" s="7" cm="1">
        <f t="array" ref="J86">G86-(G86*TSS)</f>
        <v>29638.35</v>
      </c>
      <c r="K86" s="8">
        <f t="shared" ref="K86" si="160">IF((J86*12)&lt;=SMAX,0,IF(AND((J86*12)&gt;=SMIN2,(J86*12)&lt;=SMAXN2),(((J86*12)-SMIN2)*PORCN1)/12,IF(AND((J86*12)&gt;=SMIN3,(J86*12)&lt;=SMAXN3),(((((J86*12)-SMIN3)*PORCN2)+VAFN3)/12),(((((J86*12)-SMAXN4)*PORCN3)+VAFN4)/12))))</f>
        <v>0</v>
      </c>
      <c r="L86" s="20">
        <f t="shared" ref="L86" si="161">(G86*TSS)+K86+25</f>
        <v>1886.65</v>
      </c>
      <c r="M86" s="12">
        <f t="shared" si="133"/>
        <v>29613.35</v>
      </c>
    </row>
    <row r="87" spans="1:13" x14ac:dyDescent="0.2">
      <c r="A87" s="3">
        <v>80</v>
      </c>
      <c r="B87" s="4" t="s">
        <v>193</v>
      </c>
      <c r="C87" s="4" t="s">
        <v>199</v>
      </c>
      <c r="D87" s="13" t="s">
        <v>16</v>
      </c>
      <c r="E87" s="13" t="s">
        <v>31</v>
      </c>
      <c r="F87" s="4" t="s">
        <v>35</v>
      </c>
      <c r="G87" s="7">
        <v>70000</v>
      </c>
      <c r="H87" s="7">
        <f t="shared" si="129"/>
        <v>2009</v>
      </c>
      <c r="I87" s="7">
        <f t="shared" si="130"/>
        <v>2128</v>
      </c>
      <c r="J87" s="7" cm="1">
        <f t="array" ref="J87">G87-(G87*TSS)</f>
        <v>65863</v>
      </c>
      <c r="K87" s="8">
        <f t="shared" ref="K87" si="162">IF((J87*12)&lt;=SMAX,0,IF(AND((J87*12)&gt;=SMIN2,(J87*12)&lt;=SMAXN2),(((J87*12)-SMIN2)*PORCN1)/12,IF(AND((J87*12)&gt;=SMIN3,(J87*12)&lt;=SMAXN3),(((((J87*12)-SMIN3)*PORCN2)+VAFN3)/12),(((((J87*12)-SMAXN4)*PORCN3)+VAFN4)/12))))</f>
        <v>5368.4498333333331</v>
      </c>
      <c r="L87" s="20">
        <f t="shared" ref="L87" si="163">(G87*TSS)+K87+25</f>
        <v>9530.4498333333322</v>
      </c>
      <c r="M87" s="12">
        <f t="shared" si="133"/>
        <v>60469.550166666668</v>
      </c>
    </row>
    <row r="88" spans="1:13" x14ac:dyDescent="0.2">
      <c r="A88" s="4">
        <v>81</v>
      </c>
      <c r="B88" s="4" t="s">
        <v>195</v>
      </c>
      <c r="C88" s="4" t="s">
        <v>202</v>
      </c>
      <c r="D88" s="13" t="s">
        <v>16</v>
      </c>
      <c r="E88" s="13" t="s">
        <v>31</v>
      </c>
      <c r="F88" s="4" t="s">
        <v>142</v>
      </c>
      <c r="G88" s="7">
        <v>26250</v>
      </c>
      <c r="H88" s="7">
        <f t="shared" si="129"/>
        <v>753.375</v>
      </c>
      <c r="I88" s="7">
        <f t="shared" si="130"/>
        <v>798</v>
      </c>
      <c r="J88" s="7" cm="1">
        <f t="array" ref="J88">G88-(G88*TSS)</f>
        <v>24698.625</v>
      </c>
      <c r="K88" s="8">
        <f t="shared" ref="K88" si="164">IF((J88*12)&lt;=SMAX,0,IF(AND((J88*12)&gt;=SMIN2,(J88*12)&lt;=SMAXN2),(((J88*12)-SMIN2)*PORCN1)/12,IF(AND((J88*12)&gt;=SMIN3,(J88*12)&lt;=SMAXN3),(((((J88*12)-SMIN3)*PORCN2)+VAFN3)/12),(((((J88*12)-SMAXN4)*PORCN3)+VAFN4)/12))))</f>
        <v>0</v>
      </c>
      <c r="L88" s="20">
        <f t="shared" ref="L88" si="165">(G88*TSS)+K88+25</f>
        <v>1576.375</v>
      </c>
      <c r="M88" s="12">
        <f t="shared" si="133"/>
        <v>24673.625</v>
      </c>
    </row>
    <row r="89" spans="1:13" x14ac:dyDescent="0.2">
      <c r="A89" s="3">
        <v>82</v>
      </c>
      <c r="B89" s="4" t="s">
        <v>197</v>
      </c>
      <c r="C89" s="4" t="s">
        <v>89</v>
      </c>
      <c r="D89" s="13" t="s">
        <v>16</v>
      </c>
      <c r="E89" s="13" t="s">
        <v>31</v>
      </c>
      <c r="F89" s="4" t="s">
        <v>92</v>
      </c>
      <c r="G89" s="7">
        <v>35000</v>
      </c>
      <c r="H89" s="7">
        <f t="shared" si="129"/>
        <v>1004.5</v>
      </c>
      <c r="I89" s="7">
        <f t="shared" si="130"/>
        <v>1064</v>
      </c>
      <c r="J89" s="7" cm="1">
        <f t="array" ref="J89">G89-(G89*TSS)</f>
        <v>32931.5</v>
      </c>
      <c r="K89" s="8">
        <f t="shared" ref="K89" si="166">IF((J89*12)&lt;=SMAX,0,IF(AND((J89*12)&gt;=SMIN2,(J89*12)&lt;=SMAXN2),(((J89*12)-SMIN2)*PORCN1)/12,IF(AND((J89*12)&gt;=SMIN3,(J89*12)&lt;=SMAXN3),(((((J89*12)-SMIN3)*PORCN2)+VAFN3)/12),(((((J89*12)-SMAXN4)*PORCN3)+VAFN4)/12))))</f>
        <v>0</v>
      </c>
      <c r="L89" s="20">
        <f t="shared" ref="L89" si="167">(G89*TSS)+K89+25</f>
        <v>2093.5</v>
      </c>
      <c r="M89" s="12">
        <f t="shared" si="133"/>
        <v>32906.5</v>
      </c>
    </row>
    <row r="90" spans="1:13" x14ac:dyDescent="0.2">
      <c r="A90" s="4">
        <v>83</v>
      </c>
      <c r="B90" s="4" t="s">
        <v>198</v>
      </c>
      <c r="C90" s="4" t="s">
        <v>208</v>
      </c>
      <c r="D90" s="13" t="s">
        <v>16</v>
      </c>
      <c r="E90" s="13" t="s">
        <v>31</v>
      </c>
      <c r="F90" s="4" t="s">
        <v>200</v>
      </c>
      <c r="G90" s="7">
        <v>50000</v>
      </c>
      <c r="H90" s="7">
        <f t="shared" si="129"/>
        <v>1435</v>
      </c>
      <c r="I90" s="7">
        <f t="shared" si="130"/>
        <v>1520</v>
      </c>
      <c r="J90" s="7" cm="1">
        <f t="array" ref="J90">G90-(G90*TSS)</f>
        <v>47045</v>
      </c>
      <c r="K90" s="8">
        <f t="shared" ref="K90" si="168">IF((J90*12)&lt;=SMAX,0,IF(AND((J90*12)&gt;=SMIN2,(J90*12)&lt;=SMAXN2),(((J90*12)-SMIN2)*PORCN1)/12,IF(AND((J90*12)&gt;=SMIN3,(J90*12)&lt;=SMAXN3),(((((J90*12)-SMIN3)*PORCN2)+VAFN3)/12),(((((J90*12)-SMAXN4)*PORCN3)+VAFN4)/12))))</f>
        <v>1853.9998749999997</v>
      </c>
      <c r="L90" s="20">
        <f t="shared" ref="L90" si="169">(G90*TSS)+K90+25</f>
        <v>4833.9998749999995</v>
      </c>
      <c r="M90" s="12">
        <f t="shared" si="133"/>
        <v>45166.000124999999</v>
      </c>
    </row>
    <row r="91" spans="1:13" x14ac:dyDescent="0.2">
      <c r="A91" s="3">
        <v>84</v>
      </c>
      <c r="B91" s="4" t="s">
        <v>201</v>
      </c>
      <c r="C91" s="4" t="s">
        <v>48</v>
      </c>
      <c r="D91" s="13" t="s">
        <v>16</v>
      </c>
      <c r="E91" s="13" t="s">
        <v>31</v>
      </c>
      <c r="F91" s="4" t="s">
        <v>203</v>
      </c>
      <c r="G91" s="7">
        <v>20000</v>
      </c>
      <c r="H91" s="7">
        <f t="shared" si="129"/>
        <v>574</v>
      </c>
      <c r="I91" s="7">
        <f t="shared" si="130"/>
        <v>608</v>
      </c>
      <c r="J91" s="7" cm="1">
        <f t="array" ref="J91">G91-(G91*TSS)</f>
        <v>18818</v>
      </c>
      <c r="K91" s="8">
        <f t="shared" ref="K91" si="170">IF((J91*12)&lt;=SMAX,0,IF(AND((J91*12)&gt;=SMIN2,(J91*12)&lt;=SMAXN2),(((J91*12)-SMIN2)*PORCN1)/12,IF(AND((J91*12)&gt;=SMIN3,(J91*12)&lt;=SMAXN3),(((((J91*12)-SMIN3)*PORCN2)+VAFN3)/12),(((((J91*12)-SMAXN4)*PORCN3)+VAFN4)/12))))</f>
        <v>0</v>
      </c>
      <c r="L91" s="20">
        <f t="shared" ref="L91" si="171">(G91*TSS)+K91+25</f>
        <v>1207</v>
      </c>
      <c r="M91" s="12">
        <f t="shared" si="133"/>
        <v>18793</v>
      </c>
    </row>
    <row r="92" spans="1:13" x14ac:dyDescent="0.2">
      <c r="A92" s="4">
        <v>85</v>
      </c>
      <c r="B92" s="4" t="s">
        <v>204</v>
      </c>
      <c r="C92" s="4" t="s">
        <v>211</v>
      </c>
      <c r="D92" s="13" t="s">
        <v>16</v>
      </c>
      <c r="E92" s="13" t="s">
        <v>31</v>
      </c>
      <c r="F92" s="4" t="s">
        <v>145</v>
      </c>
      <c r="G92" s="7">
        <v>65000</v>
      </c>
      <c r="H92" s="7">
        <f t="shared" si="129"/>
        <v>1865.5</v>
      </c>
      <c r="I92" s="7">
        <f t="shared" si="130"/>
        <v>1976</v>
      </c>
      <c r="J92" s="7" cm="1">
        <f t="array" ref="J92">G92-(G92*TSS)</f>
        <v>61158.5</v>
      </c>
      <c r="K92" s="8">
        <f t="shared" ref="K92" si="172">IF((J92*12)&lt;=SMAX,0,IF(AND((J92*12)&gt;=SMIN2,(J92*12)&lt;=SMAXN2),(((J92*12)-SMIN2)*PORCN1)/12,IF(AND((J92*12)&gt;=SMIN3,(J92*12)&lt;=SMAXN3),(((((J92*12)-SMIN3)*PORCN2)+VAFN3)/12),(((((J92*12)-SMAXN4)*PORCN3)+VAFN4)/12))))</f>
        <v>4427.5498333333335</v>
      </c>
      <c r="L92" s="20">
        <f t="shared" ref="L92" si="173">(G92*TSS)+K92+25</f>
        <v>8294.0498333333344</v>
      </c>
      <c r="M92" s="12">
        <f t="shared" si="133"/>
        <v>56705.950166666662</v>
      </c>
    </row>
    <row r="93" spans="1:13" x14ac:dyDescent="0.2">
      <c r="A93" s="3">
        <v>86</v>
      </c>
      <c r="B93" s="4" t="s">
        <v>205</v>
      </c>
      <c r="C93" s="4" t="s">
        <v>213</v>
      </c>
      <c r="D93" s="13" t="s">
        <v>16</v>
      </c>
      <c r="E93" s="13" t="s">
        <v>31</v>
      </c>
      <c r="F93" s="4" t="s">
        <v>41</v>
      </c>
      <c r="G93" s="7">
        <v>65000</v>
      </c>
      <c r="H93" s="7">
        <f t="shared" si="129"/>
        <v>1865.5</v>
      </c>
      <c r="I93" s="7">
        <f t="shared" si="130"/>
        <v>1976</v>
      </c>
      <c r="J93" s="7" cm="1">
        <f t="array" ref="J93">G93-(G93*TSS)</f>
        <v>61158.5</v>
      </c>
      <c r="K93" s="8">
        <f t="shared" ref="K93" si="174">IF((J93*12)&lt;=SMAX,0,IF(AND((J93*12)&gt;=SMIN2,(J93*12)&lt;=SMAXN2),(((J93*12)-SMIN2)*PORCN1)/12,IF(AND((J93*12)&gt;=SMIN3,(J93*12)&lt;=SMAXN3),(((((J93*12)-SMIN3)*PORCN2)+VAFN3)/12),(((((J93*12)-SMAXN4)*PORCN3)+VAFN4)/12))))</f>
        <v>4427.5498333333335</v>
      </c>
      <c r="L93" s="20">
        <f t="shared" ref="L93" si="175">(G93*TSS)+K93+25</f>
        <v>8294.0498333333344</v>
      </c>
      <c r="M93" s="12">
        <f t="shared" si="133"/>
        <v>56705.950166666662</v>
      </c>
    </row>
    <row r="94" spans="1:13" x14ac:dyDescent="0.2">
      <c r="A94" s="4">
        <v>87</v>
      </c>
      <c r="B94" s="4" t="s">
        <v>206</v>
      </c>
      <c r="C94" s="4" t="s">
        <v>215</v>
      </c>
      <c r="D94" s="13" t="s">
        <v>21</v>
      </c>
      <c r="E94" s="13" t="s">
        <v>31</v>
      </c>
      <c r="F94" s="4" t="s">
        <v>18</v>
      </c>
      <c r="G94" s="7">
        <v>65000</v>
      </c>
      <c r="H94" s="7">
        <f t="shared" si="129"/>
        <v>1865.5</v>
      </c>
      <c r="I94" s="7">
        <f t="shared" si="130"/>
        <v>1976</v>
      </c>
      <c r="J94" s="7" cm="1">
        <f t="array" ref="J94">G94-(G94*TSS)</f>
        <v>61158.5</v>
      </c>
      <c r="K94" s="8">
        <f t="shared" ref="K94" si="176">IF((J94*12)&lt;=SMAX,0,IF(AND((J94*12)&gt;=SMIN2,(J94*12)&lt;=SMAXN2),(((J94*12)-SMIN2)*PORCN1)/12,IF(AND((J94*12)&gt;=SMIN3,(J94*12)&lt;=SMAXN3),(((((J94*12)-SMIN3)*PORCN2)+VAFN3)/12),(((((J94*12)-SMAXN4)*PORCN3)+VAFN4)/12))))</f>
        <v>4427.5498333333335</v>
      </c>
      <c r="L94" s="20">
        <f t="shared" ref="L94" si="177">(G94*TSS)+K94+25</f>
        <v>8294.0498333333344</v>
      </c>
      <c r="M94" s="12">
        <f t="shared" si="133"/>
        <v>56705.950166666662</v>
      </c>
    </row>
    <row r="95" spans="1:13" x14ac:dyDescent="0.2">
      <c r="A95" s="3">
        <v>88</v>
      </c>
      <c r="B95" s="4" t="s">
        <v>207</v>
      </c>
      <c r="C95" s="4" t="s">
        <v>217</v>
      </c>
      <c r="D95" s="13" t="s">
        <v>16</v>
      </c>
      <c r="E95" s="13" t="s">
        <v>31</v>
      </c>
      <c r="F95" s="4" t="s">
        <v>25</v>
      </c>
      <c r="G95" s="7">
        <v>50000</v>
      </c>
      <c r="H95" s="7">
        <f t="shared" si="129"/>
        <v>1435</v>
      </c>
      <c r="I95" s="7">
        <f t="shared" si="130"/>
        <v>1520</v>
      </c>
      <c r="J95" s="7" cm="1">
        <f t="array" ref="J95">G95-(G95*TSS)</f>
        <v>47045</v>
      </c>
      <c r="K95" s="8">
        <f t="shared" ref="K95" si="178">IF((J95*12)&lt;=SMAX,0,IF(AND((J95*12)&gt;=SMIN2,(J95*12)&lt;=SMAXN2),(((J95*12)-SMIN2)*PORCN1)/12,IF(AND((J95*12)&gt;=SMIN3,(J95*12)&lt;=SMAXN3),(((((J95*12)-SMIN3)*PORCN2)+VAFN3)/12),(((((J95*12)-SMAXN4)*PORCN3)+VAFN4)/12))))</f>
        <v>1853.9998749999997</v>
      </c>
      <c r="L95" s="20">
        <f t="shared" ref="L95" si="179">(G95*TSS)+K95+25</f>
        <v>4833.9998749999995</v>
      </c>
      <c r="M95" s="12">
        <f t="shared" si="133"/>
        <v>45166.000124999999</v>
      </c>
    </row>
    <row r="96" spans="1:13" x14ac:dyDescent="0.2">
      <c r="A96" s="4">
        <v>89</v>
      </c>
      <c r="B96" s="4" t="s">
        <v>209</v>
      </c>
      <c r="C96" s="4" t="s">
        <v>219</v>
      </c>
      <c r="D96" s="13" t="s">
        <v>16</v>
      </c>
      <c r="E96" s="13" t="s">
        <v>31</v>
      </c>
      <c r="F96" s="4" t="s">
        <v>49</v>
      </c>
      <c r="G96" s="7">
        <v>70000</v>
      </c>
      <c r="H96" s="7">
        <f t="shared" si="129"/>
        <v>2009</v>
      </c>
      <c r="I96" s="7">
        <f t="shared" si="130"/>
        <v>2128</v>
      </c>
      <c r="J96" s="7" cm="1">
        <f t="array" ref="J96">G96-(G96*TSS)</f>
        <v>65863</v>
      </c>
      <c r="K96" s="8">
        <f t="shared" ref="K96" si="180">IF((J96*12)&lt;=SMAX,0,IF(AND((J96*12)&gt;=SMIN2,(J96*12)&lt;=SMAXN2),(((J96*12)-SMIN2)*PORCN1)/12,IF(AND((J96*12)&gt;=SMIN3,(J96*12)&lt;=SMAXN3),(((((J96*12)-SMIN3)*PORCN2)+VAFN3)/12),(((((J96*12)-SMAXN4)*PORCN3)+VAFN4)/12))))</f>
        <v>5368.4498333333331</v>
      </c>
      <c r="L96" s="20">
        <f t="shared" ref="L96" si="181">(G96*TSS)+K96+25</f>
        <v>9530.4498333333322</v>
      </c>
      <c r="M96" s="12">
        <f t="shared" si="133"/>
        <v>60469.550166666668</v>
      </c>
    </row>
    <row r="97" spans="1:13" x14ac:dyDescent="0.2">
      <c r="A97" s="3">
        <v>90</v>
      </c>
      <c r="B97" s="4" t="s">
        <v>210</v>
      </c>
      <c r="C97" s="4" t="s">
        <v>20</v>
      </c>
      <c r="D97" s="13" t="s">
        <v>21</v>
      </c>
      <c r="E97" s="13" t="s">
        <v>31</v>
      </c>
      <c r="F97" s="4" t="s">
        <v>25</v>
      </c>
      <c r="G97" s="7">
        <v>185000</v>
      </c>
      <c r="H97" s="7">
        <f t="shared" si="129"/>
        <v>5309.5</v>
      </c>
      <c r="I97" s="7">
        <f t="shared" si="130"/>
        <v>5624</v>
      </c>
      <c r="J97" s="7" cm="1">
        <f t="array" ref="J97">G97-(G97*TSS)</f>
        <v>174066.5</v>
      </c>
      <c r="K97" s="8">
        <f t="shared" ref="K97" si="182">IF((J97*12)&lt;=SMAX,0,IF(AND((J97*12)&gt;=SMIN2,(J97*12)&lt;=SMAXN2),(((J97*12)-SMIN2)*PORCN1)/12,IF(AND((J97*12)&gt;=SMIN3,(J97*12)&lt;=SMAXN3),(((((J97*12)-SMIN3)*PORCN2)+VAFN3)/12),(((((J97*12)-SMAXN4)*PORCN3)+VAFN4)/12))))</f>
        <v>32099.562291666665</v>
      </c>
      <c r="L97" s="20">
        <f t="shared" ref="L97" si="183">(G97*TSS)+K97+25</f>
        <v>43058.062291666662</v>
      </c>
      <c r="M97" s="12">
        <f t="shared" si="133"/>
        <v>141941.93770833334</v>
      </c>
    </row>
    <row r="98" spans="1:13" x14ac:dyDescent="0.2">
      <c r="A98" s="4">
        <v>91</v>
      </c>
      <c r="B98" s="4" t="s">
        <v>212</v>
      </c>
      <c r="C98" s="4" t="s">
        <v>67</v>
      </c>
      <c r="D98" s="13" t="s">
        <v>21</v>
      </c>
      <c r="E98" s="13" t="s">
        <v>31</v>
      </c>
      <c r="F98" s="4" t="s">
        <v>78</v>
      </c>
      <c r="G98" s="7">
        <v>26500</v>
      </c>
      <c r="H98" s="7">
        <f t="shared" si="129"/>
        <v>760.55</v>
      </c>
      <c r="I98" s="7">
        <f t="shared" si="130"/>
        <v>805.6</v>
      </c>
      <c r="J98" s="7" cm="1">
        <f t="array" ref="J98">G98-(G98*TSS)</f>
        <v>24933.85</v>
      </c>
      <c r="K98" s="8">
        <f t="shared" ref="K98" si="184">IF((J98*12)&lt;=SMAX,0,IF(AND((J98*12)&gt;=SMIN2,(J98*12)&lt;=SMAXN2),(((J98*12)-SMIN2)*PORCN1)/12,IF(AND((J98*12)&gt;=SMIN3,(J98*12)&lt;=SMAXN3),(((((J98*12)-SMIN3)*PORCN2)+VAFN3)/12),(((((J98*12)-SMAXN4)*PORCN3)+VAFN4)/12))))</f>
        <v>0</v>
      </c>
      <c r="L98" s="20">
        <f t="shared" ref="L98" si="185">(G98*TSS)+K98+25</f>
        <v>1591.15</v>
      </c>
      <c r="M98" s="12">
        <f t="shared" si="133"/>
        <v>24908.85</v>
      </c>
    </row>
    <row r="99" spans="1:13" x14ac:dyDescent="0.2">
      <c r="A99" s="3">
        <v>92</v>
      </c>
      <c r="B99" s="4" t="s">
        <v>214</v>
      </c>
      <c r="C99" s="4" t="s">
        <v>223</v>
      </c>
      <c r="D99" s="13" t="s">
        <v>21</v>
      </c>
      <c r="E99" s="13" t="s">
        <v>31</v>
      </c>
      <c r="F99" s="4" t="s">
        <v>97</v>
      </c>
      <c r="G99" s="7">
        <v>70000</v>
      </c>
      <c r="H99" s="7">
        <f t="shared" si="129"/>
        <v>2009</v>
      </c>
      <c r="I99" s="7">
        <f t="shared" si="130"/>
        <v>2128</v>
      </c>
      <c r="J99" s="7" cm="1">
        <f t="array" ref="J99">G99-(G99*TSS)</f>
        <v>65863</v>
      </c>
      <c r="K99" s="8">
        <f t="shared" ref="K99" si="186">IF((J99*12)&lt;=SMAX,0,IF(AND((J99*12)&gt;=SMIN2,(J99*12)&lt;=SMAXN2),(((J99*12)-SMIN2)*PORCN1)/12,IF(AND((J99*12)&gt;=SMIN3,(J99*12)&lt;=SMAXN3),(((((J99*12)-SMIN3)*PORCN2)+VAFN3)/12),(((((J99*12)-SMAXN4)*PORCN3)+VAFN4)/12))))</f>
        <v>5368.4498333333331</v>
      </c>
      <c r="L99" s="20">
        <f t="shared" ref="L99" si="187">(G99*TSS)+K99+25</f>
        <v>9530.4498333333322</v>
      </c>
      <c r="M99" s="12">
        <f t="shared" si="133"/>
        <v>60469.550166666668</v>
      </c>
    </row>
    <row r="100" spans="1:13" x14ac:dyDescent="0.2">
      <c r="A100" s="4">
        <v>93</v>
      </c>
      <c r="B100" s="4" t="s">
        <v>216</v>
      </c>
      <c r="C100" s="4" t="s">
        <v>226</v>
      </c>
      <c r="D100" s="13" t="s">
        <v>21</v>
      </c>
      <c r="E100" s="13" t="s">
        <v>31</v>
      </c>
      <c r="F100" s="4" t="s">
        <v>18</v>
      </c>
      <c r="G100" s="7">
        <v>70000</v>
      </c>
      <c r="H100" s="7">
        <f t="shared" si="129"/>
        <v>2009</v>
      </c>
      <c r="I100" s="7">
        <f t="shared" si="130"/>
        <v>2128</v>
      </c>
      <c r="J100" s="7" cm="1">
        <f t="array" ref="J100">G100-(G100*TSS)</f>
        <v>65863</v>
      </c>
      <c r="K100" s="8">
        <f t="shared" ref="K100" si="188">IF((J100*12)&lt;=SMAX,0,IF(AND((J100*12)&gt;=SMIN2,(J100*12)&lt;=SMAXN2),(((J100*12)-SMIN2)*PORCN1)/12,IF(AND((J100*12)&gt;=SMIN3,(J100*12)&lt;=SMAXN3),(((((J100*12)-SMIN3)*PORCN2)+VAFN3)/12),(((((J100*12)-SMAXN4)*PORCN3)+VAFN4)/12))))</f>
        <v>5368.4498333333331</v>
      </c>
      <c r="L100" s="20">
        <f t="shared" ref="L100" si="189">(G100*TSS)+K100+25</f>
        <v>9530.4498333333322</v>
      </c>
      <c r="M100" s="12">
        <f t="shared" si="133"/>
        <v>60469.550166666668</v>
      </c>
    </row>
    <row r="101" spans="1:13" x14ac:dyDescent="0.2">
      <c r="A101" s="3">
        <v>94</v>
      </c>
      <c r="B101" s="4" t="s">
        <v>218</v>
      </c>
      <c r="C101" s="4" t="s">
        <v>228</v>
      </c>
      <c r="D101" s="13" t="s">
        <v>16</v>
      </c>
      <c r="E101" s="13" t="s">
        <v>31</v>
      </c>
      <c r="F101" s="4" t="s">
        <v>25</v>
      </c>
      <c r="G101" s="7">
        <v>70000</v>
      </c>
      <c r="H101" s="7">
        <f t="shared" si="129"/>
        <v>2009</v>
      </c>
      <c r="I101" s="7">
        <f t="shared" si="130"/>
        <v>2128</v>
      </c>
      <c r="J101" s="7" cm="1">
        <f t="array" ref="J101">G101-(G101*TSS)</f>
        <v>65863</v>
      </c>
      <c r="K101" s="8">
        <f t="shared" ref="K101" si="190">IF((J101*12)&lt;=SMAX,0,IF(AND((J101*12)&gt;=SMIN2,(J101*12)&lt;=SMAXN2),(((J101*12)-SMIN2)*PORCN1)/12,IF(AND((J101*12)&gt;=SMIN3,(J101*12)&lt;=SMAXN3),(((((J101*12)-SMIN3)*PORCN2)+VAFN3)/12),(((((J101*12)-SMAXN4)*PORCN3)+VAFN4)/12))))</f>
        <v>5368.4498333333331</v>
      </c>
      <c r="L101" s="20">
        <f t="shared" ref="L101" si="191">(G101*TSS)+K101+25</f>
        <v>9530.4498333333322</v>
      </c>
      <c r="M101" s="12">
        <f t="shared" si="133"/>
        <v>60469.550166666668</v>
      </c>
    </row>
    <row r="102" spans="1:13" x14ac:dyDescent="0.2">
      <c r="A102" s="4">
        <v>97</v>
      </c>
      <c r="B102" s="4" t="s">
        <v>220</v>
      </c>
      <c r="C102" s="4" t="s">
        <v>231</v>
      </c>
      <c r="D102" s="13" t="s">
        <v>21</v>
      </c>
      <c r="E102" s="13" t="s">
        <v>31</v>
      </c>
      <c r="F102" s="4" t="s">
        <v>68</v>
      </c>
      <c r="G102" s="7">
        <v>17600</v>
      </c>
      <c r="H102" s="7">
        <f t="shared" si="129"/>
        <v>505.12</v>
      </c>
      <c r="I102" s="7">
        <f t="shared" si="130"/>
        <v>535.04</v>
      </c>
      <c r="J102" s="7" cm="1">
        <f t="array" ref="J102">G102-(G102*TSS)</f>
        <v>16559.84</v>
      </c>
      <c r="K102" s="8">
        <f t="shared" ref="K102" si="192">IF((J102*12)&lt;=SMAX,0,IF(AND((J102*12)&gt;=SMIN2,(J102*12)&lt;=SMAXN2),(((J102*12)-SMIN2)*PORCN1)/12,IF(AND((J102*12)&gt;=SMIN3,(J102*12)&lt;=SMAXN3),(((((J102*12)-SMIN3)*PORCN2)+VAFN3)/12),(((((J102*12)-SMAXN4)*PORCN3)+VAFN4)/12))))</f>
        <v>0</v>
      </c>
      <c r="L102" s="20">
        <f t="shared" ref="L102" si="193">(G102*TSS)+K102+25</f>
        <v>1065.1600000000001</v>
      </c>
      <c r="M102" s="12">
        <f t="shared" si="133"/>
        <v>16534.84</v>
      </c>
    </row>
    <row r="103" spans="1:13" x14ac:dyDescent="0.2">
      <c r="A103" s="3">
        <v>98</v>
      </c>
      <c r="B103" s="4" t="s">
        <v>221</v>
      </c>
      <c r="C103" s="4" t="s">
        <v>233</v>
      </c>
      <c r="D103" s="13" t="s">
        <v>21</v>
      </c>
      <c r="E103" s="13" t="s">
        <v>31</v>
      </c>
      <c r="F103" s="4" t="s">
        <v>200</v>
      </c>
      <c r="G103" s="7">
        <v>31500</v>
      </c>
      <c r="H103" s="7">
        <f t="shared" si="129"/>
        <v>904.05</v>
      </c>
      <c r="I103" s="7">
        <f t="shared" si="130"/>
        <v>957.6</v>
      </c>
      <c r="J103" s="7" cm="1">
        <f t="array" ref="J103">G103-(G103*TSS)</f>
        <v>29638.35</v>
      </c>
      <c r="K103" s="8">
        <f t="shared" ref="K103" si="194">IF((J103*12)&lt;=SMAX,0,IF(AND((J103*12)&gt;=SMIN2,(J103*12)&lt;=SMAXN2),(((J103*12)-SMIN2)*PORCN1)/12,IF(AND((J103*12)&gt;=SMIN3,(J103*12)&lt;=SMAXN3),(((((J103*12)-SMIN3)*PORCN2)+VAFN3)/12),(((((J103*12)-SMAXN4)*PORCN3)+VAFN4)/12))))</f>
        <v>0</v>
      </c>
      <c r="L103" s="20">
        <f t="shared" ref="L103" si="195">(G103*TSS)+K103+25</f>
        <v>1886.65</v>
      </c>
      <c r="M103" s="12">
        <f t="shared" si="133"/>
        <v>29613.35</v>
      </c>
    </row>
    <row r="104" spans="1:13" x14ac:dyDescent="0.2">
      <c r="A104" s="4">
        <v>99</v>
      </c>
      <c r="B104" s="4" t="s">
        <v>222</v>
      </c>
      <c r="C104" s="4" t="s">
        <v>235</v>
      </c>
      <c r="D104" s="13" t="s">
        <v>16</v>
      </c>
      <c r="E104" s="13" t="s">
        <v>31</v>
      </c>
      <c r="F104" s="4" t="s">
        <v>224</v>
      </c>
      <c r="G104" s="7">
        <v>50000</v>
      </c>
      <c r="H104" s="7">
        <f t="shared" si="129"/>
        <v>1435</v>
      </c>
      <c r="I104" s="7">
        <f t="shared" si="130"/>
        <v>1520</v>
      </c>
      <c r="J104" s="7" cm="1">
        <f t="array" ref="J104">G104-(G104*TSS)</f>
        <v>47045</v>
      </c>
      <c r="K104" s="8">
        <f t="shared" ref="K104" si="196">IF((J104*12)&lt;=SMAX,0,IF(AND((J104*12)&gt;=SMIN2,(J104*12)&lt;=SMAXN2),(((J104*12)-SMIN2)*PORCN1)/12,IF(AND((J104*12)&gt;=SMIN3,(J104*12)&lt;=SMAXN3),(((((J104*12)-SMIN3)*PORCN2)+VAFN3)/12),(((((J104*12)-SMAXN4)*PORCN3)+VAFN4)/12))))</f>
        <v>1853.9998749999997</v>
      </c>
      <c r="L104" s="20">
        <f t="shared" ref="L104" si="197">(G104*TSS)+K104+25</f>
        <v>4833.9998749999995</v>
      </c>
      <c r="M104" s="12">
        <f t="shared" si="133"/>
        <v>45166.000124999999</v>
      </c>
    </row>
    <row r="105" spans="1:13" x14ac:dyDescent="0.2">
      <c r="A105" s="3">
        <v>100</v>
      </c>
      <c r="B105" s="4" t="s">
        <v>225</v>
      </c>
      <c r="C105" s="4" t="s">
        <v>237</v>
      </c>
      <c r="D105" s="13" t="s">
        <v>16</v>
      </c>
      <c r="E105" s="13" t="s">
        <v>31</v>
      </c>
      <c r="F105" s="4" t="s">
        <v>83</v>
      </c>
      <c r="G105" s="7">
        <v>35000</v>
      </c>
      <c r="H105" s="7">
        <f t="shared" si="129"/>
        <v>1004.5</v>
      </c>
      <c r="I105" s="7">
        <f t="shared" si="130"/>
        <v>1064</v>
      </c>
      <c r="J105" s="7" cm="1">
        <f t="array" ref="J105">G105-(G105*TSS)</f>
        <v>32931.5</v>
      </c>
      <c r="K105" s="8">
        <f t="shared" ref="K105" si="198">IF((J105*12)&lt;=SMAX,0,IF(AND((J105*12)&gt;=SMIN2,(J105*12)&lt;=SMAXN2),(((J105*12)-SMIN2)*PORCN1)/12,IF(AND((J105*12)&gt;=SMIN3,(J105*12)&lt;=SMAXN3),(((((J105*12)-SMIN3)*PORCN2)+VAFN3)/12),(((((J105*12)-SMAXN4)*PORCN3)+VAFN4)/12))))</f>
        <v>0</v>
      </c>
      <c r="L105" s="20">
        <f t="shared" ref="L105" si="199">(G105*TSS)+K105+25</f>
        <v>2093.5</v>
      </c>
      <c r="M105" s="12">
        <f t="shared" si="133"/>
        <v>32906.5</v>
      </c>
    </row>
    <row r="106" spans="1:13" x14ac:dyDescent="0.2">
      <c r="A106" s="4">
        <v>101</v>
      </c>
      <c r="B106" s="4" t="s">
        <v>227</v>
      </c>
      <c r="C106" s="4" t="s">
        <v>48</v>
      </c>
      <c r="D106" s="13" t="s">
        <v>16</v>
      </c>
      <c r="E106" s="13" t="s">
        <v>31</v>
      </c>
      <c r="F106" s="4" t="s">
        <v>229</v>
      </c>
      <c r="G106" s="7">
        <v>16500</v>
      </c>
      <c r="H106" s="7">
        <f t="shared" si="129"/>
        <v>473.55</v>
      </c>
      <c r="I106" s="7">
        <f t="shared" si="130"/>
        <v>501.6</v>
      </c>
      <c r="J106" s="7" cm="1">
        <f t="array" ref="J106">G106-(G106*TSS)</f>
        <v>15524.85</v>
      </c>
      <c r="K106" s="8">
        <f t="shared" ref="K106" si="200">IF((J106*12)&lt;=SMAX,0,IF(AND((J106*12)&gt;=SMIN2,(J106*12)&lt;=SMAXN2),(((J106*12)-SMIN2)*PORCN1)/12,IF(AND((J106*12)&gt;=SMIN3,(J106*12)&lt;=SMAXN3),(((((J106*12)-SMIN3)*PORCN2)+VAFN3)/12),(((((J106*12)-SMAXN4)*PORCN3)+VAFN4)/12))))</f>
        <v>0</v>
      </c>
      <c r="L106" s="20">
        <f t="shared" ref="L106" si="201">(G106*TSS)+K106+25</f>
        <v>1000.15</v>
      </c>
      <c r="M106" s="12">
        <f t="shared" si="133"/>
        <v>15499.85</v>
      </c>
    </row>
    <row r="107" spans="1:13" x14ac:dyDescent="0.2">
      <c r="A107" s="3">
        <v>102</v>
      </c>
      <c r="B107" s="4" t="s">
        <v>230</v>
      </c>
      <c r="C107" s="4" t="s">
        <v>241</v>
      </c>
      <c r="D107" s="13" t="s">
        <v>21</v>
      </c>
      <c r="E107" s="13" t="s">
        <v>31</v>
      </c>
      <c r="F107" s="4" t="s">
        <v>49</v>
      </c>
      <c r="G107" s="7">
        <v>40000</v>
      </c>
      <c r="H107" s="7">
        <f t="shared" si="129"/>
        <v>1148</v>
      </c>
      <c r="I107" s="7">
        <f t="shared" si="130"/>
        <v>1216</v>
      </c>
      <c r="J107" s="7" cm="1">
        <f t="array" ref="J107">G107-(G107*TSS)</f>
        <v>37636</v>
      </c>
      <c r="K107" s="8">
        <f t="shared" ref="K107" si="202">IF((J107*12)&lt;=SMAX,0,IF(AND((J107*12)&gt;=SMIN2,(J107*12)&lt;=SMAXN2),(((J107*12)-SMIN2)*PORCN1)/12,IF(AND((J107*12)&gt;=SMIN3,(J107*12)&lt;=SMAXN3),(((((J107*12)-SMIN3)*PORCN2)+VAFN3)/12),(((((J107*12)-SMAXN4)*PORCN3)+VAFN4)/12))))</f>
        <v>442.64987499999984</v>
      </c>
      <c r="L107" s="20">
        <f t="shared" ref="L107" si="203">(G107*TSS)+K107+25</f>
        <v>2831.6498750000001</v>
      </c>
      <c r="M107" s="12">
        <f t="shared" si="133"/>
        <v>37168.350124999997</v>
      </c>
    </row>
    <row r="108" spans="1:13" x14ac:dyDescent="0.2">
      <c r="A108" s="4">
        <v>103</v>
      </c>
      <c r="B108" s="4" t="s">
        <v>232</v>
      </c>
      <c r="C108" s="4" t="s">
        <v>243</v>
      </c>
      <c r="D108" s="13" t="s">
        <v>16</v>
      </c>
      <c r="E108" s="13" t="s">
        <v>31</v>
      </c>
      <c r="F108" s="4" t="s">
        <v>49</v>
      </c>
      <c r="G108" s="7">
        <v>35000</v>
      </c>
      <c r="H108" s="7">
        <f t="shared" si="129"/>
        <v>1004.5</v>
      </c>
      <c r="I108" s="7">
        <f t="shared" si="130"/>
        <v>1064</v>
      </c>
      <c r="J108" s="7" cm="1">
        <f t="array" ref="J108">G108-(G108*TSS)</f>
        <v>32931.5</v>
      </c>
      <c r="K108" s="8">
        <f t="shared" ref="K108" si="204">IF((J108*12)&lt;=SMAX,0,IF(AND((J108*12)&gt;=SMIN2,(J108*12)&lt;=SMAXN2),(((J108*12)-SMIN2)*PORCN1)/12,IF(AND((J108*12)&gt;=SMIN3,(J108*12)&lt;=SMAXN3),(((((J108*12)-SMIN3)*PORCN2)+VAFN3)/12),(((((J108*12)-SMAXN4)*PORCN3)+VAFN4)/12))))</f>
        <v>0</v>
      </c>
      <c r="L108" s="20">
        <f t="shared" ref="L108" si="205">(G108*TSS)+K108+25</f>
        <v>2093.5</v>
      </c>
      <c r="M108" s="12">
        <f t="shared" si="133"/>
        <v>32906.5</v>
      </c>
    </row>
    <row r="109" spans="1:13" x14ac:dyDescent="0.2">
      <c r="A109" s="3">
        <v>104</v>
      </c>
      <c r="B109" s="4" t="s">
        <v>234</v>
      </c>
      <c r="C109" s="4" t="s">
        <v>246</v>
      </c>
      <c r="D109" s="13" t="s">
        <v>21</v>
      </c>
      <c r="E109" s="13" t="s">
        <v>31</v>
      </c>
      <c r="F109" s="4" t="s">
        <v>28</v>
      </c>
      <c r="G109" s="7">
        <v>85000</v>
      </c>
      <c r="H109" s="7">
        <f t="shared" si="129"/>
        <v>2439.5</v>
      </c>
      <c r="I109" s="7">
        <f t="shared" si="130"/>
        <v>2584</v>
      </c>
      <c r="J109" s="7" cm="1">
        <f t="array" ref="J109">G109-(G109*TSS)</f>
        <v>79976.5</v>
      </c>
      <c r="K109" s="8">
        <f t="shared" ref="K109" si="206">IF((J109*12)&lt;=SMAX,0,IF(AND((J109*12)&gt;=SMIN2,(J109*12)&lt;=SMAXN2),(((J109*12)-SMIN2)*PORCN1)/12,IF(AND((J109*12)&gt;=SMIN3,(J109*12)&lt;=SMAXN3),(((((J109*12)-SMIN3)*PORCN2)+VAFN3)/12),(((((J109*12)-SMAXN4)*PORCN3)+VAFN4)/12))))</f>
        <v>8577.0622916666671</v>
      </c>
      <c r="L109" s="20">
        <f t="shared" ref="L109" si="207">(G109*TSS)+K109+25</f>
        <v>13625.562291666667</v>
      </c>
      <c r="M109" s="12">
        <f t="shared" si="133"/>
        <v>71374.437708333338</v>
      </c>
    </row>
    <row r="110" spans="1:13" x14ac:dyDescent="0.2">
      <c r="A110" s="4">
        <v>105</v>
      </c>
      <c r="B110" s="4" t="s">
        <v>236</v>
      </c>
      <c r="C110" s="4" t="s">
        <v>248</v>
      </c>
      <c r="D110" s="13" t="s">
        <v>21</v>
      </c>
      <c r="E110" s="13" t="s">
        <v>31</v>
      </c>
      <c r="F110" s="4" t="s">
        <v>238</v>
      </c>
      <c r="G110" s="7">
        <v>25000</v>
      </c>
      <c r="H110" s="7">
        <f t="shared" si="129"/>
        <v>717.5</v>
      </c>
      <c r="I110" s="7">
        <f t="shared" si="130"/>
        <v>760</v>
      </c>
      <c r="J110" s="7" cm="1">
        <f t="array" ref="J110">G110-(G110*TSS)</f>
        <v>23522.5</v>
      </c>
      <c r="K110" s="8">
        <f t="shared" ref="K110" si="208">IF((J110*12)&lt;=SMAX,0,IF(AND((J110*12)&gt;=SMIN2,(J110*12)&lt;=SMAXN2),(((J110*12)-SMIN2)*PORCN1)/12,IF(AND((J110*12)&gt;=SMIN3,(J110*12)&lt;=SMAXN3),(((((J110*12)-SMIN3)*PORCN2)+VAFN3)/12),(((((J110*12)-SMAXN4)*PORCN3)+VAFN4)/12))))</f>
        <v>0</v>
      </c>
      <c r="L110" s="20">
        <f t="shared" ref="L110" si="209">(G110*TSS)+K110+25</f>
        <v>1502.5</v>
      </c>
      <c r="M110" s="12">
        <f t="shared" si="133"/>
        <v>23497.5</v>
      </c>
    </row>
    <row r="111" spans="1:13" x14ac:dyDescent="0.2">
      <c r="A111" s="3">
        <v>106</v>
      </c>
      <c r="B111" s="4" t="s">
        <v>239</v>
      </c>
      <c r="C111" s="4" t="s">
        <v>250</v>
      </c>
      <c r="D111" s="13" t="s">
        <v>21</v>
      </c>
      <c r="E111" s="13" t="s">
        <v>31</v>
      </c>
      <c r="F111" s="4" t="s">
        <v>49</v>
      </c>
      <c r="G111" s="7">
        <v>55000</v>
      </c>
      <c r="H111" s="7">
        <f t="shared" si="129"/>
        <v>1578.5</v>
      </c>
      <c r="I111" s="7">
        <f t="shared" si="130"/>
        <v>1672</v>
      </c>
      <c r="J111" s="7" cm="1">
        <f t="array" ref="J111">G111-(G111*TSS)</f>
        <v>51749.5</v>
      </c>
      <c r="K111" s="8">
        <f t="shared" ref="K111" si="210">IF((J111*12)&lt;=SMAX,0,IF(AND((J111*12)&gt;=SMIN2,(J111*12)&lt;=SMAXN2),(((J111*12)-SMIN2)*PORCN1)/12,IF(AND((J111*12)&gt;=SMIN3,(J111*12)&lt;=SMAXN3),(((((J111*12)-SMIN3)*PORCN2)+VAFN3)/12),(((((J111*12)-SMAXN4)*PORCN3)+VAFN4)/12))))</f>
        <v>2559.6748749999997</v>
      </c>
      <c r="L111" s="20">
        <f t="shared" ref="L111" si="211">(G111*TSS)+K111+25</f>
        <v>5835.1748749999997</v>
      </c>
      <c r="M111" s="12">
        <f t="shared" si="133"/>
        <v>49164.825125000003</v>
      </c>
    </row>
    <row r="112" spans="1:13" x14ac:dyDescent="0.2">
      <c r="A112" s="4">
        <v>107</v>
      </c>
      <c r="B112" s="4" t="s">
        <v>240</v>
      </c>
      <c r="C112" s="4" t="s">
        <v>252</v>
      </c>
      <c r="D112" s="13" t="s">
        <v>21</v>
      </c>
      <c r="E112" s="13" t="s">
        <v>31</v>
      </c>
      <c r="F112" s="4" t="s">
        <v>97</v>
      </c>
      <c r="G112" s="7">
        <v>25000</v>
      </c>
      <c r="H112" s="7">
        <f t="shared" si="129"/>
        <v>717.5</v>
      </c>
      <c r="I112" s="7">
        <f t="shared" si="130"/>
        <v>760</v>
      </c>
      <c r="J112" s="7" cm="1">
        <f t="array" ref="J112">G112-(G112*TSS)</f>
        <v>23522.5</v>
      </c>
      <c r="K112" s="8">
        <f t="shared" ref="K112" si="212">IF((J112*12)&lt;=SMAX,0,IF(AND((J112*12)&gt;=SMIN2,(J112*12)&lt;=SMAXN2),(((J112*12)-SMIN2)*PORCN1)/12,IF(AND((J112*12)&gt;=SMIN3,(J112*12)&lt;=SMAXN3),(((((J112*12)-SMIN3)*PORCN2)+VAFN3)/12),(((((J112*12)-SMAXN4)*PORCN3)+VAFN4)/12))))</f>
        <v>0</v>
      </c>
      <c r="L112" s="20">
        <f t="shared" ref="L112" si="213">(G112*TSS)+K112+25</f>
        <v>1502.5</v>
      </c>
      <c r="M112" s="12">
        <f t="shared" si="133"/>
        <v>23497.5</v>
      </c>
    </row>
    <row r="113" spans="1:13" x14ac:dyDescent="0.2">
      <c r="A113" s="3">
        <v>108</v>
      </c>
      <c r="B113" s="4" t="s">
        <v>242</v>
      </c>
      <c r="C113" s="4" t="s">
        <v>116</v>
      </c>
      <c r="D113" s="13" t="s">
        <v>21</v>
      </c>
      <c r="E113" s="13" t="s">
        <v>31</v>
      </c>
      <c r="F113" s="4" t="s">
        <v>244</v>
      </c>
      <c r="G113" s="7">
        <v>50000</v>
      </c>
      <c r="H113" s="7">
        <f t="shared" si="129"/>
        <v>1435</v>
      </c>
      <c r="I113" s="7">
        <f t="shared" si="130"/>
        <v>1520</v>
      </c>
      <c r="J113" s="7" cm="1">
        <f t="array" ref="J113">G113-(G113*TSS)</f>
        <v>47045</v>
      </c>
      <c r="K113" s="8">
        <f t="shared" ref="K113" si="214">IF((J113*12)&lt;=SMAX,0,IF(AND((J113*12)&gt;=SMIN2,(J113*12)&lt;=SMAXN2),(((J113*12)-SMIN2)*PORCN1)/12,IF(AND((J113*12)&gt;=SMIN3,(J113*12)&lt;=SMAXN3),(((((J113*12)-SMIN3)*PORCN2)+VAFN3)/12),(((((J113*12)-SMAXN4)*PORCN3)+VAFN4)/12))))</f>
        <v>1853.9998749999997</v>
      </c>
      <c r="L113" s="20">
        <f t="shared" ref="L113" si="215">(G113*TSS)+K113+25</f>
        <v>4833.9998749999995</v>
      </c>
      <c r="M113" s="12">
        <f t="shared" si="133"/>
        <v>45166.000124999999</v>
      </c>
    </row>
    <row r="114" spans="1:13" x14ac:dyDescent="0.2">
      <c r="A114" s="4">
        <v>109</v>
      </c>
      <c r="B114" s="4" t="s">
        <v>245</v>
      </c>
      <c r="C114" s="4" t="s">
        <v>252</v>
      </c>
      <c r="D114" s="13" t="s">
        <v>16</v>
      </c>
      <c r="E114" s="13" t="s">
        <v>31</v>
      </c>
      <c r="F114" s="4" t="s">
        <v>85</v>
      </c>
      <c r="G114" s="7">
        <v>30000</v>
      </c>
      <c r="H114" s="7">
        <f t="shared" si="129"/>
        <v>861</v>
      </c>
      <c r="I114" s="7">
        <f t="shared" si="130"/>
        <v>912</v>
      </c>
      <c r="J114" s="7" cm="1">
        <f t="array" ref="J114">G114-(G114*TSS)</f>
        <v>28227</v>
      </c>
      <c r="K114" s="8">
        <f t="shared" ref="K114" si="216">IF((J114*12)&lt;=SMAX,0,IF(AND((J114*12)&gt;=SMIN2,(J114*12)&lt;=SMAXN2),(((J114*12)-SMIN2)*PORCN1)/12,IF(AND((J114*12)&gt;=SMIN3,(J114*12)&lt;=SMAXN3),(((((J114*12)-SMIN3)*PORCN2)+VAFN3)/12),(((((J114*12)-SMAXN4)*PORCN3)+VAFN4)/12))))</f>
        <v>0</v>
      </c>
      <c r="L114" s="20">
        <f t="shared" ref="L114" si="217">(G114*TSS)+K114+25</f>
        <v>1798</v>
      </c>
      <c r="M114" s="12">
        <f t="shared" si="133"/>
        <v>28202</v>
      </c>
    </row>
    <row r="115" spans="1:13" x14ac:dyDescent="0.2">
      <c r="A115" s="3">
        <v>110</v>
      </c>
      <c r="B115" s="4" t="s">
        <v>247</v>
      </c>
      <c r="C115" s="4" t="s">
        <v>256</v>
      </c>
      <c r="D115" s="13" t="s">
        <v>21</v>
      </c>
      <c r="E115" s="13" t="s">
        <v>31</v>
      </c>
      <c r="F115" s="4" t="s">
        <v>203</v>
      </c>
      <c r="G115" s="7">
        <v>31500</v>
      </c>
      <c r="H115" s="7">
        <f t="shared" si="129"/>
        <v>904.05</v>
      </c>
      <c r="I115" s="7">
        <f t="shared" si="130"/>
        <v>957.6</v>
      </c>
      <c r="J115" s="7" cm="1">
        <f t="array" ref="J115">G115-(G115*TSS)</f>
        <v>29638.35</v>
      </c>
      <c r="K115" s="8">
        <f t="shared" ref="K115" si="218">IF((J115*12)&lt;=SMAX,0,IF(AND((J115*12)&gt;=SMIN2,(J115*12)&lt;=SMAXN2),(((J115*12)-SMIN2)*PORCN1)/12,IF(AND((J115*12)&gt;=SMIN3,(J115*12)&lt;=SMAXN3),(((((J115*12)-SMIN3)*PORCN2)+VAFN3)/12),(((((J115*12)-SMAXN4)*PORCN3)+VAFN4)/12))))</f>
        <v>0</v>
      </c>
      <c r="L115" s="20">
        <f t="shared" ref="L115" si="219">(G115*TSS)+K115+25</f>
        <v>1886.65</v>
      </c>
      <c r="M115" s="12">
        <f t="shared" si="133"/>
        <v>29613.35</v>
      </c>
    </row>
    <row r="116" spans="1:13" x14ac:dyDescent="0.2">
      <c r="A116" s="4">
        <v>111</v>
      </c>
      <c r="B116" s="4" t="s">
        <v>249</v>
      </c>
      <c r="C116" s="4" t="s">
        <v>258</v>
      </c>
      <c r="D116" s="13" t="s">
        <v>21</v>
      </c>
      <c r="E116" s="13" t="s">
        <v>31</v>
      </c>
      <c r="F116" s="4" t="s">
        <v>145</v>
      </c>
      <c r="G116" s="7">
        <v>25000</v>
      </c>
      <c r="H116" s="7">
        <f t="shared" si="129"/>
        <v>717.5</v>
      </c>
      <c r="I116" s="7">
        <f t="shared" si="130"/>
        <v>760</v>
      </c>
      <c r="J116" s="7" cm="1">
        <f t="array" ref="J116">G116-(G116*TSS)</f>
        <v>23522.5</v>
      </c>
      <c r="K116" s="8">
        <f t="shared" ref="K116" si="220">IF((J116*12)&lt;=SMAX,0,IF(AND((J116*12)&gt;=SMIN2,(J116*12)&lt;=SMAXN2),(((J116*12)-SMIN2)*PORCN1)/12,IF(AND((J116*12)&gt;=SMIN3,(J116*12)&lt;=SMAXN3),(((((J116*12)-SMIN3)*PORCN2)+VAFN3)/12),(((((J116*12)-SMAXN4)*PORCN3)+VAFN4)/12))))</f>
        <v>0</v>
      </c>
      <c r="L116" s="20">
        <f t="shared" ref="L116" si="221">(G116*TSS)+K116+25</f>
        <v>1502.5</v>
      </c>
      <c r="M116" s="12">
        <f t="shared" si="133"/>
        <v>23497.5</v>
      </c>
    </row>
    <row r="117" spans="1:13" x14ac:dyDescent="0.2">
      <c r="A117" s="3">
        <v>112</v>
      </c>
      <c r="B117" s="4" t="s">
        <v>251</v>
      </c>
      <c r="C117" s="4" t="s">
        <v>260</v>
      </c>
      <c r="D117" s="13" t="s">
        <v>21</v>
      </c>
      <c r="E117" s="13" t="s">
        <v>31</v>
      </c>
      <c r="F117" s="4" t="s">
        <v>224</v>
      </c>
      <c r="G117" s="7">
        <v>60000</v>
      </c>
      <c r="H117" s="7">
        <f t="shared" si="129"/>
        <v>1722</v>
      </c>
      <c r="I117" s="7">
        <f t="shared" si="130"/>
        <v>1824</v>
      </c>
      <c r="J117" s="7" cm="1">
        <f t="array" ref="J117">G117-(G117*TSS)</f>
        <v>56454</v>
      </c>
      <c r="K117" s="8">
        <f t="shared" ref="K117" si="222">IF((J117*12)&lt;=SMAX,0,IF(AND((J117*12)&gt;=SMIN2,(J117*12)&lt;=SMAXN2),(((J117*12)-SMIN2)*PORCN1)/12,IF(AND((J117*12)&gt;=SMIN3,(J117*12)&lt;=SMAXN3),(((((J117*12)-SMIN3)*PORCN2)+VAFN3)/12),(((((J117*12)-SMAXN4)*PORCN3)+VAFN4)/12))))</f>
        <v>3486.6498333333329</v>
      </c>
      <c r="L117" s="20">
        <f t="shared" ref="L117" si="223">(G117*TSS)+K117+25</f>
        <v>7057.6498333333329</v>
      </c>
      <c r="M117" s="12">
        <f t="shared" si="133"/>
        <v>52942.350166666671</v>
      </c>
    </row>
    <row r="118" spans="1:13" x14ac:dyDescent="0.2">
      <c r="A118" s="4">
        <v>113</v>
      </c>
      <c r="B118" s="4" t="s">
        <v>253</v>
      </c>
      <c r="C118" s="4" t="s">
        <v>262</v>
      </c>
      <c r="D118" s="13" t="s">
        <v>21</v>
      </c>
      <c r="E118" s="13" t="s">
        <v>31</v>
      </c>
      <c r="F118" s="4" t="s">
        <v>117</v>
      </c>
      <c r="G118" s="7">
        <v>30000</v>
      </c>
      <c r="H118" s="7">
        <f t="shared" si="129"/>
        <v>861</v>
      </c>
      <c r="I118" s="7">
        <f t="shared" si="130"/>
        <v>912</v>
      </c>
      <c r="J118" s="7" cm="1">
        <f t="array" ref="J118">G118-(G118*TSS)</f>
        <v>28227</v>
      </c>
      <c r="K118" s="8">
        <f t="shared" ref="K118" si="224">IF((J118*12)&lt;=SMAX,0,IF(AND((J118*12)&gt;=SMIN2,(J118*12)&lt;=SMAXN2),(((J118*12)-SMIN2)*PORCN1)/12,IF(AND((J118*12)&gt;=SMIN3,(J118*12)&lt;=SMAXN3),(((((J118*12)-SMIN3)*PORCN2)+VAFN3)/12),(((((J118*12)-SMAXN4)*PORCN3)+VAFN4)/12))))</f>
        <v>0</v>
      </c>
      <c r="L118" s="20">
        <f t="shared" ref="L118" si="225">(G118*TSS)+K118+25</f>
        <v>1798</v>
      </c>
      <c r="M118" s="12">
        <f t="shared" si="133"/>
        <v>28202</v>
      </c>
    </row>
    <row r="119" spans="1:13" x14ac:dyDescent="0.2">
      <c r="A119" s="3">
        <v>114</v>
      </c>
      <c r="B119" s="4" t="s">
        <v>254</v>
      </c>
      <c r="C119" s="4" t="s">
        <v>48</v>
      </c>
      <c r="D119" s="13" t="s">
        <v>21</v>
      </c>
      <c r="E119" s="13" t="s">
        <v>31</v>
      </c>
      <c r="F119" s="4" t="s">
        <v>224</v>
      </c>
      <c r="G119" s="7">
        <v>16500</v>
      </c>
      <c r="H119" s="7">
        <f t="shared" si="129"/>
        <v>473.55</v>
      </c>
      <c r="I119" s="7">
        <f t="shared" si="130"/>
        <v>501.6</v>
      </c>
      <c r="J119" s="7" cm="1">
        <f t="array" ref="J119">G119-(G119*TSS)</f>
        <v>15524.85</v>
      </c>
      <c r="K119" s="8">
        <f t="shared" ref="K119" si="226">IF((J119*12)&lt;=SMAX,0,IF(AND((J119*12)&gt;=SMIN2,(J119*12)&lt;=SMAXN2),(((J119*12)-SMIN2)*PORCN1)/12,IF(AND((J119*12)&gt;=SMIN3,(J119*12)&lt;=SMAXN3),(((((J119*12)-SMIN3)*PORCN2)+VAFN3)/12),(((((J119*12)-SMAXN4)*PORCN3)+VAFN4)/12))))</f>
        <v>0</v>
      </c>
      <c r="L119" s="20">
        <f t="shared" ref="L119" si="227">(G119*TSS)+K119+25</f>
        <v>1000.15</v>
      </c>
      <c r="M119" s="12">
        <f t="shared" si="133"/>
        <v>15499.85</v>
      </c>
    </row>
    <row r="120" spans="1:13" x14ac:dyDescent="0.2">
      <c r="A120" s="4">
        <v>115</v>
      </c>
      <c r="B120" s="4" t="s">
        <v>255</v>
      </c>
      <c r="C120" s="4" t="s">
        <v>265</v>
      </c>
      <c r="D120" s="13" t="s">
        <v>16</v>
      </c>
      <c r="E120" s="13" t="s">
        <v>31</v>
      </c>
      <c r="F120" s="4" t="s">
        <v>46</v>
      </c>
      <c r="G120" s="7">
        <v>30000</v>
      </c>
      <c r="H120" s="7">
        <f t="shared" si="129"/>
        <v>861</v>
      </c>
      <c r="I120" s="7">
        <f t="shared" si="130"/>
        <v>912</v>
      </c>
      <c r="J120" s="7" cm="1">
        <f t="array" ref="J120">G120-(G120*TSS)</f>
        <v>28227</v>
      </c>
      <c r="K120" s="8">
        <f t="shared" ref="K120" si="228">IF((J120*12)&lt;=SMAX,0,IF(AND((J120*12)&gt;=SMIN2,(J120*12)&lt;=SMAXN2),(((J120*12)-SMIN2)*PORCN1)/12,IF(AND((J120*12)&gt;=SMIN3,(J120*12)&lt;=SMAXN3),(((((J120*12)-SMIN3)*PORCN2)+VAFN3)/12),(((((J120*12)-SMAXN4)*PORCN3)+VAFN4)/12))))</f>
        <v>0</v>
      </c>
      <c r="L120" s="20">
        <f t="shared" ref="L120" si="229">(G120*TSS)+K120+25</f>
        <v>1798</v>
      </c>
      <c r="M120" s="12">
        <f t="shared" si="133"/>
        <v>28202</v>
      </c>
    </row>
    <row r="121" spans="1:13" x14ac:dyDescent="0.2">
      <c r="A121" s="3">
        <v>116</v>
      </c>
      <c r="B121" s="4" t="s">
        <v>257</v>
      </c>
      <c r="C121" s="4" t="s">
        <v>267</v>
      </c>
      <c r="D121" s="13" t="s">
        <v>16</v>
      </c>
      <c r="E121" s="13" t="s">
        <v>31</v>
      </c>
      <c r="F121" s="4" t="s">
        <v>46</v>
      </c>
      <c r="G121" s="7">
        <v>75000</v>
      </c>
      <c r="H121" s="7">
        <f t="shared" si="129"/>
        <v>2152.5</v>
      </c>
      <c r="I121" s="7">
        <f t="shared" si="130"/>
        <v>2280</v>
      </c>
      <c r="J121" s="7" cm="1">
        <f t="array" ref="J121">G121-(G121*TSS)</f>
        <v>70567.5</v>
      </c>
      <c r="K121" s="8">
        <f t="shared" ref="K121" si="230">IF((J121*12)&lt;=SMAX,0,IF(AND((J121*12)&gt;=SMIN2,(J121*12)&lt;=SMAXN2),(((J121*12)-SMIN2)*PORCN1)/12,IF(AND((J121*12)&gt;=SMIN3,(J121*12)&lt;=SMAXN3),(((((J121*12)-SMIN3)*PORCN2)+VAFN3)/12),(((((J121*12)-SMAXN4)*PORCN3)+VAFN4)/12))))</f>
        <v>6309.3498333333337</v>
      </c>
      <c r="L121" s="20">
        <f t="shared" ref="L121" si="231">(G121*TSS)+K121+25</f>
        <v>10766.849833333334</v>
      </c>
      <c r="M121" s="12">
        <f t="shared" si="133"/>
        <v>64233.150166666666</v>
      </c>
    </row>
    <row r="122" spans="1:13" x14ac:dyDescent="0.2">
      <c r="A122" s="4">
        <v>117</v>
      </c>
      <c r="B122" s="4" t="s">
        <v>259</v>
      </c>
      <c r="C122" s="4" t="s">
        <v>269</v>
      </c>
      <c r="D122" s="13" t="s">
        <v>21</v>
      </c>
      <c r="E122" s="13" t="s">
        <v>31</v>
      </c>
      <c r="F122" s="4" t="s">
        <v>28</v>
      </c>
      <c r="G122" s="7">
        <v>26250</v>
      </c>
      <c r="H122" s="7">
        <f t="shared" si="129"/>
        <v>753.375</v>
      </c>
      <c r="I122" s="7">
        <f t="shared" si="130"/>
        <v>798</v>
      </c>
      <c r="J122" s="7" cm="1">
        <f t="array" ref="J122">G122-(G122*TSS)</f>
        <v>24698.625</v>
      </c>
      <c r="K122" s="8">
        <f t="shared" ref="K122" si="232">IF((J122*12)&lt;=SMAX,0,IF(AND((J122*12)&gt;=SMIN2,(J122*12)&lt;=SMAXN2),(((J122*12)-SMIN2)*PORCN1)/12,IF(AND((J122*12)&gt;=SMIN3,(J122*12)&lt;=SMAXN3),(((((J122*12)-SMIN3)*PORCN2)+VAFN3)/12),(((((J122*12)-SMAXN4)*PORCN3)+VAFN4)/12))))</f>
        <v>0</v>
      </c>
      <c r="L122" s="20">
        <f t="shared" ref="L122" si="233">(G122*TSS)+K122+25</f>
        <v>1576.375</v>
      </c>
      <c r="M122" s="12">
        <f t="shared" si="133"/>
        <v>24673.625</v>
      </c>
    </row>
    <row r="123" spans="1:13" x14ac:dyDescent="0.2">
      <c r="A123" s="3">
        <v>118</v>
      </c>
      <c r="B123" s="4" t="s">
        <v>261</v>
      </c>
      <c r="C123" s="4" t="s">
        <v>271</v>
      </c>
      <c r="D123" s="13" t="s">
        <v>21</v>
      </c>
      <c r="E123" s="13" t="s">
        <v>31</v>
      </c>
      <c r="F123" s="4" t="s">
        <v>49</v>
      </c>
      <c r="G123" s="7">
        <v>70000</v>
      </c>
      <c r="H123" s="7">
        <f t="shared" si="129"/>
        <v>2009</v>
      </c>
      <c r="I123" s="7">
        <f t="shared" si="130"/>
        <v>2128</v>
      </c>
      <c r="J123" s="7" cm="1">
        <f t="array" ref="J123">G123-(G123*TSS)</f>
        <v>65863</v>
      </c>
      <c r="K123" s="8">
        <f t="shared" ref="K123" si="234">IF((J123*12)&lt;=SMAX,0,IF(AND((J123*12)&gt;=SMIN2,(J123*12)&lt;=SMAXN2),(((J123*12)-SMIN2)*PORCN1)/12,IF(AND((J123*12)&gt;=SMIN3,(J123*12)&lt;=SMAXN3),(((((J123*12)-SMIN3)*PORCN2)+VAFN3)/12),(((((J123*12)-SMAXN4)*PORCN3)+VAFN4)/12))))</f>
        <v>5368.4498333333331</v>
      </c>
      <c r="L123" s="20">
        <f t="shared" ref="L123" si="235">(G123*TSS)+K123+25</f>
        <v>9530.4498333333322</v>
      </c>
      <c r="M123" s="12">
        <f t="shared" si="133"/>
        <v>60469.550166666668</v>
      </c>
    </row>
    <row r="124" spans="1:13" x14ac:dyDescent="0.2">
      <c r="A124" s="4">
        <v>119</v>
      </c>
      <c r="B124" s="4" t="s">
        <v>263</v>
      </c>
      <c r="C124" s="4" t="s">
        <v>273</v>
      </c>
      <c r="D124" s="13" t="s">
        <v>21</v>
      </c>
      <c r="E124" s="13" t="s">
        <v>31</v>
      </c>
      <c r="F124" s="4" t="s">
        <v>49</v>
      </c>
      <c r="G124" s="7">
        <v>200000</v>
      </c>
      <c r="H124" s="7">
        <f t="shared" si="129"/>
        <v>5740</v>
      </c>
      <c r="I124" s="7">
        <f t="shared" si="130"/>
        <v>6080</v>
      </c>
      <c r="J124" s="7" cm="1">
        <f t="array" ref="J124">G124-(G124*TSS)</f>
        <v>188180</v>
      </c>
      <c r="K124" s="8">
        <f t="shared" ref="K124" si="236">IF((J124*12)&lt;=SMAX,0,IF(AND((J124*12)&gt;=SMIN2,(J124*12)&lt;=SMAXN2),(((J124*12)-SMIN2)*PORCN1)/12,IF(AND((J124*12)&gt;=SMIN3,(J124*12)&lt;=SMAXN3),(((((J124*12)-SMIN3)*PORCN2)+VAFN3)/12),(((((J124*12)-SMAXN4)*PORCN3)+VAFN4)/12))))</f>
        <v>35627.937291666669</v>
      </c>
      <c r="L124" s="20">
        <f t="shared" ref="L124" si="237">(G124*TSS)+K124+25</f>
        <v>47472.937291666669</v>
      </c>
      <c r="M124" s="12">
        <f t="shared" si="133"/>
        <v>152527.06270833334</v>
      </c>
    </row>
    <row r="125" spans="1:13" x14ac:dyDescent="0.2">
      <c r="A125" s="3">
        <v>120</v>
      </c>
      <c r="B125" s="4" t="s">
        <v>264</v>
      </c>
      <c r="C125" s="4" t="s">
        <v>275</v>
      </c>
      <c r="D125" s="13" t="s">
        <v>16</v>
      </c>
      <c r="E125" s="13" t="s">
        <v>31</v>
      </c>
      <c r="F125" s="4" t="s">
        <v>229</v>
      </c>
      <c r="G125" s="7">
        <v>31500</v>
      </c>
      <c r="H125" s="7">
        <f t="shared" si="129"/>
        <v>904.05</v>
      </c>
      <c r="I125" s="7">
        <f t="shared" si="130"/>
        <v>957.6</v>
      </c>
      <c r="J125" s="7" cm="1">
        <f t="array" ref="J125">G125-(G125*TSS)</f>
        <v>29638.35</v>
      </c>
      <c r="K125" s="8">
        <f t="shared" ref="K125" si="238">IF((J125*12)&lt;=SMAX,0,IF(AND((J125*12)&gt;=SMIN2,(J125*12)&lt;=SMAXN2),(((J125*12)-SMIN2)*PORCN1)/12,IF(AND((J125*12)&gt;=SMIN3,(J125*12)&lt;=SMAXN3),(((((J125*12)-SMIN3)*PORCN2)+VAFN3)/12),(((((J125*12)-SMAXN4)*PORCN3)+VAFN4)/12))))</f>
        <v>0</v>
      </c>
      <c r="L125" s="20">
        <f t="shared" ref="L125" si="239">(G125*TSS)+K125+25</f>
        <v>1886.65</v>
      </c>
      <c r="M125" s="12">
        <f t="shared" si="133"/>
        <v>29613.35</v>
      </c>
    </row>
    <row r="126" spans="1:13" x14ac:dyDescent="0.2">
      <c r="A126" s="4">
        <v>121</v>
      </c>
      <c r="B126" s="4" t="s">
        <v>266</v>
      </c>
      <c r="C126" s="4" t="s">
        <v>241</v>
      </c>
      <c r="D126" s="13" t="s">
        <v>16</v>
      </c>
      <c r="E126" s="13" t="s">
        <v>31</v>
      </c>
      <c r="F126" s="4" t="s">
        <v>145</v>
      </c>
      <c r="G126" s="7">
        <v>40000</v>
      </c>
      <c r="H126" s="7">
        <f t="shared" si="129"/>
        <v>1148</v>
      </c>
      <c r="I126" s="7">
        <f t="shared" si="130"/>
        <v>1216</v>
      </c>
      <c r="J126" s="7" cm="1">
        <f t="array" ref="J126">G126-(G126*TSS)</f>
        <v>37636</v>
      </c>
      <c r="K126" s="8">
        <f t="shared" ref="K126" si="240">IF((J126*12)&lt;=SMAX,0,IF(AND((J126*12)&gt;=SMIN2,(J126*12)&lt;=SMAXN2),(((J126*12)-SMIN2)*PORCN1)/12,IF(AND((J126*12)&gt;=SMIN3,(J126*12)&lt;=SMAXN3),(((((J126*12)-SMIN3)*PORCN2)+VAFN3)/12),(((((J126*12)-SMAXN4)*PORCN3)+VAFN4)/12))))</f>
        <v>442.64987499999984</v>
      </c>
      <c r="L126" s="20">
        <f t="shared" ref="L126" si="241">(G126*TSS)+K126+25</f>
        <v>2831.6498750000001</v>
      </c>
      <c r="M126" s="12">
        <f t="shared" si="133"/>
        <v>37168.350124999997</v>
      </c>
    </row>
    <row r="127" spans="1:13" x14ac:dyDescent="0.2">
      <c r="A127" s="3">
        <v>122</v>
      </c>
      <c r="B127" s="4" t="s">
        <v>268</v>
      </c>
      <c r="C127" s="4" t="s">
        <v>278</v>
      </c>
      <c r="D127" s="13" t="s">
        <v>21</v>
      </c>
      <c r="E127" s="13" t="s">
        <v>31</v>
      </c>
      <c r="F127" s="4" t="s">
        <v>83</v>
      </c>
      <c r="G127" s="7">
        <v>30000</v>
      </c>
      <c r="H127" s="7">
        <f t="shared" si="129"/>
        <v>861</v>
      </c>
      <c r="I127" s="7">
        <f t="shared" si="130"/>
        <v>912</v>
      </c>
      <c r="J127" s="7" cm="1">
        <f t="array" ref="J127">G127-(G127*TSS)</f>
        <v>28227</v>
      </c>
      <c r="K127" s="8">
        <f t="shared" ref="K127" si="242">IF((J127*12)&lt;=SMAX,0,IF(AND((J127*12)&gt;=SMIN2,(J127*12)&lt;=SMAXN2),(((J127*12)-SMIN2)*PORCN1)/12,IF(AND((J127*12)&gt;=SMIN3,(J127*12)&lt;=SMAXN3),(((((J127*12)-SMIN3)*PORCN2)+VAFN3)/12),(((((J127*12)-SMAXN4)*PORCN3)+VAFN4)/12))))</f>
        <v>0</v>
      </c>
      <c r="L127" s="20">
        <f t="shared" ref="L127" si="243">(G127*TSS)+K127+25</f>
        <v>1798</v>
      </c>
      <c r="M127" s="12">
        <f t="shared" si="133"/>
        <v>28202</v>
      </c>
    </row>
    <row r="128" spans="1:13" x14ac:dyDescent="0.2">
      <c r="A128" s="4">
        <v>123</v>
      </c>
      <c r="B128" s="4" t="s">
        <v>270</v>
      </c>
      <c r="C128" s="4" t="s">
        <v>280</v>
      </c>
      <c r="D128" s="13" t="s">
        <v>16</v>
      </c>
      <c r="E128" s="13" t="s">
        <v>31</v>
      </c>
      <c r="F128" s="4" t="s">
        <v>117</v>
      </c>
      <c r="G128" s="7">
        <v>50000</v>
      </c>
      <c r="H128" s="7">
        <f t="shared" si="129"/>
        <v>1435</v>
      </c>
      <c r="I128" s="7">
        <f t="shared" si="130"/>
        <v>1520</v>
      </c>
      <c r="J128" s="7" cm="1">
        <f t="array" ref="J128">G128-(G128*TSS)</f>
        <v>47045</v>
      </c>
      <c r="K128" s="8">
        <f t="shared" ref="K128" si="244">IF((J128*12)&lt;=SMAX,0,IF(AND((J128*12)&gt;=SMIN2,(J128*12)&lt;=SMAXN2),(((J128*12)-SMIN2)*PORCN1)/12,IF(AND((J128*12)&gt;=SMIN3,(J128*12)&lt;=SMAXN3),(((((J128*12)-SMIN3)*PORCN2)+VAFN3)/12),(((((J128*12)-SMAXN4)*PORCN3)+VAFN4)/12))))</f>
        <v>1853.9998749999997</v>
      </c>
      <c r="L128" s="20">
        <f t="shared" ref="L128" si="245">(G128*TSS)+K128+25</f>
        <v>4833.9998749999995</v>
      </c>
      <c r="M128" s="12">
        <f t="shared" si="133"/>
        <v>45166.000124999999</v>
      </c>
    </row>
    <row r="129" spans="1:13" x14ac:dyDescent="0.2">
      <c r="A129" s="3">
        <v>124</v>
      </c>
      <c r="B129" s="4" t="s">
        <v>272</v>
      </c>
      <c r="C129" s="4" t="s">
        <v>282</v>
      </c>
      <c r="D129" s="13" t="s">
        <v>21</v>
      </c>
      <c r="E129" s="13" t="s">
        <v>31</v>
      </c>
      <c r="F129" s="4" t="s">
        <v>18</v>
      </c>
      <c r="G129" s="7">
        <v>26250</v>
      </c>
      <c r="H129" s="7">
        <f t="shared" si="129"/>
        <v>753.375</v>
      </c>
      <c r="I129" s="7">
        <f t="shared" si="130"/>
        <v>798</v>
      </c>
      <c r="J129" s="7" cm="1">
        <f t="array" ref="J129">G129-(G129*TSS)</f>
        <v>24698.625</v>
      </c>
      <c r="K129" s="8">
        <f t="shared" ref="K129" si="246">IF((J129*12)&lt;=SMAX,0,IF(AND((J129*12)&gt;=SMIN2,(J129*12)&lt;=SMAXN2),(((J129*12)-SMIN2)*PORCN1)/12,IF(AND((J129*12)&gt;=SMIN3,(J129*12)&lt;=SMAXN3),(((((J129*12)-SMIN3)*PORCN2)+VAFN3)/12),(((((J129*12)-SMAXN4)*PORCN3)+VAFN4)/12))))</f>
        <v>0</v>
      </c>
      <c r="L129" s="20">
        <f t="shared" ref="L129" si="247">(G129*TSS)+K129+25</f>
        <v>1576.375</v>
      </c>
      <c r="M129" s="12">
        <f t="shared" si="133"/>
        <v>24673.625</v>
      </c>
    </row>
    <row r="130" spans="1:13" x14ac:dyDescent="0.2">
      <c r="A130" s="4">
        <v>125</v>
      </c>
      <c r="B130" s="4" t="s">
        <v>274</v>
      </c>
      <c r="C130" s="4" t="s">
        <v>284</v>
      </c>
      <c r="D130" s="13" t="s">
        <v>21</v>
      </c>
      <c r="E130" s="13" t="s">
        <v>31</v>
      </c>
      <c r="F130" s="4" t="s">
        <v>92</v>
      </c>
      <c r="G130" s="7">
        <v>50000</v>
      </c>
      <c r="H130" s="7">
        <f t="shared" si="129"/>
        <v>1435</v>
      </c>
      <c r="I130" s="7">
        <f t="shared" si="130"/>
        <v>1520</v>
      </c>
      <c r="J130" s="7" cm="1">
        <f t="array" ref="J130">G130-(G130*TSS)</f>
        <v>47045</v>
      </c>
      <c r="K130" s="8">
        <f t="shared" ref="K130" si="248">IF((J130*12)&lt;=SMAX,0,IF(AND((J130*12)&gt;=SMIN2,(J130*12)&lt;=SMAXN2),(((J130*12)-SMIN2)*PORCN1)/12,IF(AND((J130*12)&gt;=SMIN3,(J130*12)&lt;=SMAXN3),(((((J130*12)-SMIN3)*PORCN2)+VAFN3)/12),(((((J130*12)-SMAXN4)*PORCN3)+VAFN4)/12))))</f>
        <v>1853.9998749999997</v>
      </c>
      <c r="L130" s="20">
        <f t="shared" ref="L130" si="249">(G130*TSS)+K130+25</f>
        <v>4833.9998749999995</v>
      </c>
      <c r="M130" s="12">
        <f t="shared" si="133"/>
        <v>45166.000124999999</v>
      </c>
    </row>
    <row r="131" spans="1:13" x14ac:dyDescent="0.2">
      <c r="A131" s="3">
        <v>126</v>
      </c>
      <c r="B131" s="4" t="s">
        <v>276</v>
      </c>
      <c r="C131" s="4" t="s">
        <v>286</v>
      </c>
      <c r="D131" s="13" t="s">
        <v>16</v>
      </c>
      <c r="E131" s="13" t="s">
        <v>31</v>
      </c>
      <c r="F131" s="4" t="s">
        <v>97</v>
      </c>
      <c r="G131" s="7">
        <v>75000</v>
      </c>
      <c r="H131" s="7">
        <f t="shared" si="129"/>
        <v>2152.5</v>
      </c>
      <c r="I131" s="7">
        <f t="shared" si="130"/>
        <v>2280</v>
      </c>
      <c r="J131" s="7" cm="1">
        <f t="array" ref="J131">G131-(G131*TSS)</f>
        <v>70567.5</v>
      </c>
      <c r="K131" s="8">
        <f t="shared" ref="K131" si="250">IF((J131*12)&lt;=SMAX,0,IF(AND((J131*12)&gt;=SMIN2,(J131*12)&lt;=SMAXN2),(((J131*12)-SMIN2)*PORCN1)/12,IF(AND((J131*12)&gt;=SMIN3,(J131*12)&lt;=SMAXN3),(((((J131*12)-SMIN3)*PORCN2)+VAFN3)/12),(((((J131*12)-SMAXN4)*PORCN3)+VAFN4)/12))))</f>
        <v>6309.3498333333337</v>
      </c>
      <c r="L131" s="20">
        <f t="shared" ref="L131" si="251">(G131*TSS)+K131+25</f>
        <v>10766.849833333334</v>
      </c>
      <c r="M131" s="12">
        <f t="shared" si="133"/>
        <v>64233.150166666666</v>
      </c>
    </row>
    <row r="132" spans="1:13" x14ac:dyDescent="0.2">
      <c r="A132" s="4">
        <v>127</v>
      </c>
      <c r="B132" s="4" t="s">
        <v>277</v>
      </c>
      <c r="C132" s="4" t="s">
        <v>248</v>
      </c>
      <c r="D132" s="13" t="s">
        <v>21</v>
      </c>
      <c r="E132" s="13" t="s">
        <v>31</v>
      </c>
      <c r="F132" s="4" t="s">
        <v>203</v>
      </c>
      <c r="G132" s="7">
        <v>26250</v>
      </c>
      <c r="H132" s="7">
        <f t="shared" si="129"/>
        <v>753.375</v>
      </c>
      <c r="I132" s="7">
        <f t="shared" si="130"/>
        <v>798</v>
      </c>
      <c r="J132" s="7" cm="1">
        <f t="array" ref="J132">G132-(G132*TSS)</f>
        <v>24698.625</v>
      </c>
      <c r="K132" s="8">
        <f t="shared" ref="K132" si="252">IF((J132*12)&lt;=SMAX,0,IF(AND((J132*12)&gt;=SMIN2,(J132*12)&lt;=SMAXN2),(((J132*12)-SMIN2)*PORCN1)/12,IF(AND((J132*12)&gt;=SMIN3,(J132*12)&lt;=SMAXN3),(((((J132*12)-SMIN3)*PORCN2)+VAFN3)/12),(((((J132*12)-SMAXN4)*PORCN3)+VAFN4)/12))))</f>
        <v>0</v>
      </c>
      <c r="L132" s="20">
        <f t="shared" ref="L132" si="253">(G132*TSS)+K132+25</f>
        <v>1576.375</v>
      </c>
      <c r="M132" s="12">
        <f t="shared" si="133"/>
        <v>24673.625</v>
      </c>
    </row>
    <row r="133" spans="1:13" x14ac:dyDescent="0.2">
      <c r="A133" s="3">
        <v>128</v>
      </c>
      <c r="B133" s="4" t="s">
        <v>279</v>
      </c>
      <c r="C133" s="4" t="s">
        <v>248</v>
      </c>
      <c r="D133" s="13" t="s">
        <v>16</v>
      </c>
      <c r="E133" s="13" t="s">
        <v>31</v>
      </c>
      <c r="F133" s="4" t="s">
        <v>200</v>
      </c>
      <c r="G133" s="7">
        <v>35000</v>
      </c>
      <c r="H133" s="7">
        <f t="shared" si="129"/>
        <v>1004.5</v>
      </c>
      <c r="I133" s="7">
        <f t="shared" si="130"/>
        <v>1064</v>
      </c>
      <c r="J133" s="7" cm="1">
        <f t="array" ref="J133">G133-(G133*TSS)</f>
        <v>32931.5</v>
      </c>
      <c r="K133" s="8">
        <f t="shared" ref="K133" si="254">IF((J133*12)&lt;=SMAX,0,IF(AND((J133*12)&gt;=SMIN2,(J133*12)&lt;=SMAXN2),(((J133*12)-SMIN2)*PORCN1)/12,IF(AND((J133*12)&gt;=SMIN3,(J133*12)&lt;=SMAXN3),(((((J133*12)-SMIN3)*PORCN2)+VAFN3)/12),(((((J133*12)-SMAXN4)*PORCN3)+VAFN4)/12))))</f>
        <v>0</v>
      </c>
      <c r="L133" s="20">
        <f t="shared" ref="L133" si="255">(G133*TSS)+K133+25</f>
        <v>2093.5</v>
      </c>
      <c r="M133" s="12">
        <f t="shared" si="133"/>
        <v>32906.5</v>
      </c>
    </row>
    <row r="134" spans="1:13" x14ac:dyDescent="0.2">
      <c r="A134" s="4">
        <v>129</v>
      </c>
      <c r="B134" s="4" t="s">
        <v>281</v>
      </c>
      <c r="C134" s="4" t="s">
        <v>67</v>
      </c>
      <c r="D134" s="13" t="s">
        <v>16</v>
      </c>
      <c r="E134" s="13" t="s">
        <v>31</v>
      </c>
      <c r="F134" s="4" t="s">
        <v>229</v>
      </c>
      <c r="G134" s="7">
        <v>26250</v>
      </c>
      <c r="H134" s="7">
        <f t="shared" si="129"/>
        <v>753.375</v>
      </c>
      <c r="I134" s="7">
        <f t="shared" si="130"/>
        <v>798</v>
      </c>
      <c r="J134" s="7" cm="1">
        <f t="array" ref="J134">G134-(G134*TSS)</f>
        <v>24698.625</v>
      </c>
      <c r="K134" s="8">
        <f t="shared" ref="K134" si="256">IF((J134*12)&lt;=SMAX,0,IF(AND((J134*12)&gt;=SMIN2,(J134*12)&lt;=SMAXN2),(((J134*12)-SMIN2)*PORCN1)/12,IF(AND((J134*12)&gt;=SMIN3,(J134*12)&lt;=SMAXN3),(((((J134*12)-SMIN3)*PORCN2)+VAFN3)/12),(((((J134*12)-SMAXN4)*PORCN3)+VAFN4)/12))))</f>
        <v>0</v>
      </c>
      <c r="L134" s="20">
        <f t="shared" ref="L134" si="257">(G134*TSS)+K134+25</f>
        <v>1576.375</v>
      </c>
      <c r="M134" s="12">
        <f t="shared" si="133"/>
        <v>24673.625</v>
      </c>
    </row>
    <row r="135" spans="1:13" x14ac:dyDescent="0.2">
      <c r="A135" s="3">
        <v>130</v>
      </c>
      <c r="B135" s="4" t="s">
        <v>283</v>
      </c>
      <c r="C135" s="4" t="s">
        <v>291</v>
      </c>
      <c r="D135" s="13" t="s">
        <v>16</v>
      </c>
      <c r="E135" s="13" t="s">
        <v>31</v>
      </c>
      <c r="F135" s="4" t="s">
        <v>28</v>
      </c>
      <c r="G135" s="7">
        <v>70000</v>
      </c>
      <c r="H135" s="7">
        <f t="shared" si="129"/>
        <v>2009</v>
      </c>
      <c r="I135" s="7">
        <f t="shared" si="130"/>
        <v>2128</v>
      </c>
      <c r="J135" s="7" cm="1">
        <f t="array" ref="J135">G135-(G135*TSS)</f>
        <v>65863</v>
      </c>
      <c r="K135" s="8">
        <f t="shared" ref="K135" si="258">IF((J135*12)&lt;=SMAX,0,IF(AND((J135*12)&gt;=SMIN2,(J135*12)&lt;=SMAXN2),(((J135*12)-SMIN2)*PORCN1)/12,IF(AND((J135*12)&gt;=SMIN3,(J135*12)&lt;=SMAXN3),(((((J135*12)-SMIN3)*PORCN2)+VAFN3)/12),(((((J135*12)-SMAXN4)*PORCN3)+VAFN4)/12))))</f>
        <v>5368.4498333333331</v>
      </c>
      <c r="L135" s="20">
        <f t="shared" ref="L135" si="259">(G135*TSS)+K135+25</f>
        <v>9530.4498333333322</v>
      </c>
      <c r="M135" s="12">
        <f t="shared" si="133"/>
        <v>60469.550166666668</v>
      </c>
    </row>
    <row r="136" spans="1:13" x14ac:dyDescent="0.2">
      <c r="A136" s="4">
        <v>131</v>
      </c>
      <c r="B136" s="4" t="s">
        <v>285</v>
      </c>
      <c r="C136" s="4" t="s">
        <v>294</v>
      </c>
      <c r="D136" s="13" t="s">
        <v>21</v>
      </c>
      <c r="E136" s="13" t="s">
        <v>31</v>
      </c>
      <c r="F136" s="4" t="s">
        <v>145</v>
      </c>
      <c r="G136" s="7">
        <v>50000</v>
      </c>
      <c r="H136" s="7">
        <f t="shared" ref="H136:H199" si="260">2.87%*G136</f>
        <v>1435</v>
      </c>
      <c r="I136" s="7">
        <f t="shared" ref="I136:I199" si="261">3.04%*G136</f>
        <v>1520</v>
      </c>
      <c r="J136" s="7" cm="1">
        <f t="array" ref="J136">G136-(G136*TSS)</f>
        <v>47045</v>
      </c>
      <c r="K136" s="8">
        <f t="shared" ref="K136" si="262">IF((J136*12)&lt;=SMAX,0,IF(AND((J136*12)&gt;=SMIN2,(J136*12)&lt;=SMAXN2),(((J136*12)-SMIN2)*PORCN1)/12,IF(AND((J136*12)&gt;=SMIN3,(J136*12)&lt;=SMAXN3),(((((J136*12)-SMIN3)*PORCN2)+VAFN3)/12),(((((J136*12)-SMAXN4)*PORCN3)+VAFN4)/12))))</f>
        <v>1853.9998749999997</v>
      </c>
      <c r="L136" s="20">
        <f t="shared" ref="L136" si="263">(G136*TSS)+K136+25</f>
        <v>4833.9998749999995</v>
      </c>
      <c r="M136" s="12">
        <f t="shared" ref="M136:M199" si="264">+G136-L136</f>
        <v>45166.000124999999</v>
      </c>
    </row>
    <row r="137" spans="1:13" x14ac:dyDescent="0.2">
      <c r="A137" s="3">
        <v>132</v>
      </c>
      <c r="B137" s="4" t="s">
        <v>287</v>
      </c>
      <c r="C137" s="4" t="s">
        <v>296</v>
      </c>
      <c r="D137" s="13" t="s">
        <v>21</v>
      </c>
      <c r="E137" s="13" t="s">
        <v>31</v>
      </c>
      <c r="F137" s="4" t="s">
        <v>22</v>
      </c>
      <c r="G137" s="7">
        <v>60000</v>
      </c>
      <c r="H137" s="7">
        <f t="shared" si="260"/>
        <v>1722</v>
      </c>
      <c r="I137" s="7">
        <f t="shared" si="261"/>
        <v>1824</v>
      </c>
      <c r="J137" s="7" cm="1">
        <f t="array" ref="J137">G137-(G137*TSS)</f>
        <v>56454</v>
      </c>
      <c r="K137" s="8">
        <f t="shared" ref="K137" si="265">IF((J137*12)&lt;=SMAX,0,IF(AND((J137*12)&gt;=SMIN2,(J137*12)&lt;=SMAXN2),(((J137*12)-SMIN2)*PORCN1)/12,IF(AND((J137*12)&gt;=SMIN3,(J137*12)&lt;=SMAXN3),(((((J137*12)-SMIN3)*PORCN2)+VAFN3)/12),(((((J137*12)-SMAXN4)*PORCN3)+VAFN4)/12))))</f>
        <v>3486.6498333333329</v>
      </c>
      <c r="L137" s="20">
        <f t="shared" ref="L137" si="266">(G137*TSS)+K137+25</f>
        <v>7057.6498333333329</v>
      </c>
      <c r="M137" s="12">
        <f t="shared" si="264"/>
        <v>52942.350166666671</v>
      </c>
    </row>
    <row r="138" spans="1:13" x14ac:dyDescent="0.2">
      <c r="A138" s="4">
        <v>133</v>
      </c>
      <c r="B138" s="4" t="s">
        <v>288</v>
      </c>
      <c r="C138" s="4" t="s">
        <v>298</v>
      </c>
      <c r="D138" s="13" t="s">
        <v>21</v>
      </c>
      <c r="E138" s="13" t="s">
        <v>31</v>
      </c>
      <c r="F138" s="4" t="s">
        <v>22</v>
      </c>
      <c r="G138" s="7">
        <v>75000</v>
      </c>
      <c r="H138" s="7">
        <f t="shared" si="260"/>
        <v>2152.5</v>
      </c>
      <c r="I138" s="7">
        <f t="shared" si="261"/>
        <v>2280</v>
      </c>
      <c r="J138" s="7" cm="1">
        <f t="array" ref="J138">G138-(G138*TSS)</f>
        <v>70567.5</v>
      </c>
      <c r="K138" s="8">
        <f t="shared" ref="K138" si="267">IF((J138*12)&lt;=SMAX,0,IF(AND((J138*12)&gt;=SMIN2,(J138*12)&lt;=SMAXN2),(((J138*12)-SMIN2)*PORCN1)/12,IF(AND((J138*12)&gt;=SMIN3,(J138*12)&lt;=SMAXN3),(((((J138*12)-SMIN3)*PORCN2)+VAFN3)/12),(((((J138*12)-SMAXN4)*PORCN3)+VAFN4)/12))))</f>
        <v>6309.3498333333337</v>
      </c>
      <c r="L138" s="20">
        <f t="shared" ref="L138" si="268">(G138*TSS)+K138+25</f>
        <v>10766.849833333334</v>
      </c>
      <c r="M138" s="12">
        <f t="shared" si="264"/>
        <v>64233.150166666666</v>
      </c>
    </row>
    <row r="139" spans="1:13" x14ac:dyDescent="0.2">
      <c r="A139" s="3">
        <v>134</v>
      </c>
      <c r="B139" s="4" t="s">
        <v>289</v>
      </c>
      <c r="C139" s="4" t="s">
        <v>300</v>
      </c>
      <c r="D139" s="13" t="s">
        <v>21</v>
      </c>
      <c r="E139" s="13" t="s">
        <v>31</v>
      </c>
      <c r="F139" s="4" t="s">
        <v>106</v>
      </c>
      <c r="G139" s="7">
        <v>75000</v>
      </c>
      <c r="H139" s="7">
        <f t="shared" si="260"/>
        <v>2152.5</v>
      </c>
      <c r="I139" s="7">
        <f t="shared" si="261"/>
        <v>2280</v>
      </c>
      <c r="J139" s="7" cm="1">
        <f t="array" ref="J139">G139-(G139*TSS)</f>
        <v>70567.5</v>
      </c>
      <c r="K139" s="8">
        <f t="shared" ref="K139" si="269">IF((J139*12)&lt;=SMAX,0,IF(AND((J139*12)&gt;=SMIN2,(J139*12)&lt;=SMAXN2),(((J139*12)-SMIN2)*PORCN1)/12,IF(AND((J139*12)&gt;=SMIN3,(J139*12)&lt;=SMAXN3),(((((J139*12)-SMIN3)*PORCN2)+VAFN3)/12),(((((J139*12)-SMAXN4)*PORCN3)+VAFN4)/12))))</f>
        <v>6309.3498333333337</v>
      </c>
      <c r="L139" s="20">
        <f t="shared" ref="L139" si="270">(G139*TSS)+K139+25</f>
        <v>10766.849833333334</v>
      </c>
      <c r="M139" s="12">
        <f t="shared" si="264"/>
        <v>64233.150166666666</v>
      </c>
    </row>
    <row r="140" spans="1:13" x14ac:dyDescent="0.2">
      <c r="A140" s="4">
        <v>135</v>
      </c>
      <c r="B140" s="4" t="s">
        <v>290</v>
      </c>
      <c r="C140" s="4" t="s">
        <v>223</v>
      </c>
      <c r="D140" s="13" t="s">
        <v>21</v>
      </c>
      <c r="E140" s="13" t="s">
        <v>31</v>
      </c>
      <c r="F140" s="4" t="s">
        <v>292</v>
      </c>
      <c r="G140" s="7">
        <v>70000</v>
      </c>
      <c r="H140" s="7">
        <f t="shared" si="260"/>
        <v>2009</v>
      </c>
      <c r="I140" s="7">
        <f t="shared" si="261"/>
        <v>2128</v>
      </c>
      <c r="J140" s="7" cm="1">
        <f t="array" ref="J140">G140-(G140*TSS)</f>
        <v>65863</v>
      </c>
      <c r="K140" s="8">
        <f t="shared" ref="K140" si="271">IF((J140*12)&lt;=SMAX,0,IF(AND((J140*12)&gt;=SMIN2,(J140*12)&lt;=SMAXN2),(((J140*12)-SMIN2)*PORCN1)/12,IF(AND((J140*12)&gt;=SMIN3,(J140*12)&lt;=SMAXN3),(((((J140*12)-SMIN3)*PORCN2)+VAFN3)/12),(((((J140*12)-SMAXN4)*PORCN3)+VAFN4)/12))))</f>
        <v>5368.4498333333331</v>
      </c>
      <c r="L140" s="20">
        <f t="shared" ref="L140" si="272">(G140*TSS)+K140+25</f>
        <v>9530.4498333333322</v>
      </c>
      <c r="M140" s="12">
        <f t="shared" si="264"/>
        <v>60469.550166666668</v>
      </c>
    </row>
    <row r="141" spans="1:13" x14ac:dyDescent="0.2">
      <c r="A141" s="3">
        <v>136</v>
      </c>
      <c r="B141" s="4" t="s">
        <v>293</v>
      </c>
      <c r="C141" s="4" t="s">
        <v>304</v>
      </c>
      <c r="D141" s="13" t="s">
        <v>21</v>
      </c>
      <c r="E141" s="13" t="s">
        <v>31</v>
      </c>
      <c r="F141" s="4" t="s">
        <v>145</v>
      </c>
      <c r="G141" s="7">
        <v>40000</v>
      </c>
      <c r="H141" s="7">
        <f t="shared" si="260"/>
        <v>1148</v>
      </c>
      <c r="I141" s="7">
        <f t="shared" si="261"/>
        <v>1216</v>
      </c>
      <c r="J141" s="7" cm="1">
        <f t="array" ref="J141">G141-(G141*TSS)</f>
        <v>37636</v>
      </c>
      <c r="K141" s="8">
        <f t="shared" ref="K141" si="273">IF((J141*12)&lt;=SMAX,0,IF(AND((J141*12)&gt;=SMIN2,(J141*12)&lt;=SMAXN2),(((J141*12)-SMIN2)*PORCN1)/12,IF(AND((J141*12)&gt;=SMIN3,(J141*12)&lt;=SMAXN3),(((((J141*12)-SMIN3)*PORCN2)+VAFN3)/12),(((((J141*12)-SMAXN4)*PORCN3)+VAFN4)/12))))</f>
        <v>442.64987499999984</v>
      </c>
      <c r="L141" s="20">
        <f t="shared" ref="L141" si="274">(G141*TSS)+K141+25</f>
        <v>2831.6498750000001</v>
      </c>
      <c r="M141" s="12">
        <f t="shared" si="264"/>
        <v>37168.350124999997</v>
      </c>
    </row>
    <row r="142" spans="1:13" x14ac:dyDescent="0.2">
      <c r="A142" s="4">
        <v>137</v>
      </c>
      <c r="B142" s="4" t="s">
        <v>295</v>
      </c>
      <c r="C142" s="4" t="s">
        <v>306</v>
      </c>
      <c r="D142" s="13" t="s">
        <v>21</v>
      </c>
      <c r="E142" s="13" t="s">
        <v>31</v>
      </c>
      <c r="F142" s="4" t="s">
        <v>28</v>
      </c>
      <c r="G142" s="7">
        <v>75000</v>
      </c>
      <c r="H142" s="7">
        <f t="shared" si="260"/>
        <v>2152.5</v>
      </c>
      <c r="I142" s="7">
        <f t="shared" si="261"/>
        <v>2280</v>
      </c>
      <c r="J142" s="7" cm="1">
        <f t="array" ref="J142">G142-(G142*TSS)</f>
        <v>70567.5</v>
      </c>
      <c r="K142" s="8">
        <f t="shared" ref="K142" si="275">IF((J142*12)&lt;=SMAX,0,IF(AND((J142*12)&gt;=SMIN2,(J142*12)&lt;=SMAXN2),(((J142*12)-SMIN2)*PORCN1)/12,IF(AND((J142*12)&gt;=SMIN3,(J142*12)&lt;=SMAXN3),(((((J142*12)-SMIN3)*PORCN2)+VAFN3)/12),(((((J142*12)-SMAXN4)*PORCN3)+VAFN4)/12))))</f>
        <v>6309.3498333333337</v>
      </c>
      <c r="L142" s="20">
        <f t="shared" ref="L142" si="276">(G142*TSS)+K142+25</f>
        <v>10766.849833333334</v>
      </c>
      <c r="M142" s="12">
        <f t="shared" si="264"/>
        <v>64233.150166666666</v>
      </c>
    </row>
    <row r="143" spans="1:13" x14ac:dyDescent="0.2">
      <c r="A143" s="3">
        <v>138</v>
      </c>
      <c r="B143" s="4" t="s">
        <v>297</v>
      </c>
      <c r="C143" s="4" t="s">
        <v>308</v>
      </c>
      <c r="D143" s="13" t="s">
        <v>21</v>
      </c>
      <c r="E143" s="13" t="s">
        <v>31</v>
      </c>
      <c r="F143" s="4" t="s">
        <v>28</v>
      </c>
      <c r="G143" s="7">
        <v>31500</v>
      </c>
      <c r="H143" s="7">
        <f t="shared" si="260"/>
        <v>904.05</v>
      </c>
      <c r="I143" s="7">
        <f t="shared" si="261"/>
        <v>957.6</v>
      </c>
      <c r="J143" s="7" cm="1">
        <f t="array" ref="J143">G143-(G143*TSS)</f>
        <v>29638.35</v>
      </c>
      <c r="K143" s="8">
        <f t="shared" ref="K143" si="277">IF((J143*12)&lt;=SMAX,0,IF(AND((J143*12)&gt;=SMIN2,(J143*12)&lt;=SMAXN2),(((J143*12)-SMIN2)*PORCN1)/12,IF(AND((J143*12)&gt;=SMIN3,(J143*12)&lt;=SMAXN3),(((((J143*12)-SMIN3)*PORCN2)+VAFN3)/12),(((((J143*12)-SMAXN4)*PORCN3)+VAFN4)/12))))</f>
        <v>0</v>
      </c>
      <c r="L143" s="20">
        <f t="shared" ref="L143" si="278">(G143*TSS)+K143+25</f>
        <v>1886.65</v>
      </c>
      <c r="M143" s="12">
        <f t="shared" si="264"/>
        <v>29613.35</v>
      </c>
    </row>
    <row r="144" spans="1:13" x14ac:dyDescent="0.2">
      <c r="A144" s="4">
        <v>139</v>
      </c>
      <c r="B144" s="4" t="s">
        <v>299</v>
      </c>
      <c r="C144" s="4" t="s">
        <v>310</v>
      </c>
      <c r="D144" s="13" t="s">
        <v>16</v>
      </c>
      <c r="E144" s="13" t="s">
        <v>31</v>
      </c>
      <c r="F144" s="4" t="s">
        <v>301</v>
      </c>
      <c r="G144" s="7">
        <v>40000</v>
      </c>
      <c r="H144" s="7">
        <f t="shared" si="260"/>
        <v>1148</v>
      </c>
      <c r="I144" s="7">
        <f t="shared" si="261"/>
        <v>1216</v>
      </c>
      <c r="J144" s="7" cm="1">
        <f t="array" ref="J144">G144-(G144*TSS)</f>
        <v>37636</v>
      </c>
      <c r="K144" s="8">
        <f t="shared" ref="K144" si="279">IF((J144*12)&lt;=SMAX,0,IF(AND((J144*12)&gt;=SMIN2,(J144*12)&lt;=SMAXN2),(((J144*12)-SMIN2)*PORCN1)/12,IF(AND((J144*12)&gt;=SMIN3,(J144*12)&lt;=SMAXN3),(((((J144*12)-SMIN3)*PORCN2)+VAFN3)/12),(((((J144*12)-SMAXN4)*PORCN3)+VAFN4)/12))))</f>
        <v>442.64987499999984</v>
      </c>
      <c r="L144" s="20">
        <f t="shared" ref="L144" si="280">(G144*TSS)+K144+25</f>
        <v>2831.6498750000001</v>
      </c>
      <c r="M144" s="12">
        <f t="shared" si="264"/>
        <v>37168.350124999997</v>
      </c>
    </row>
    <row r="145" spans="1:13" x14ac:dyDescent="0.2">
      <c r="A145" s="3">
        <v>140</v>
      </c>
      <c r="B145" s="4" t="s">
        <v>302</v>
      </c>
      <c r="C145" s="4" t="s">
        <v>48</v>
      </c>
      <c r="D145" s="13" t="s">
        <v>21</v>
      </c>
      <c r="E145" s="13" t="s">
        <v>31</v>
      </c>
      <c r="F145" s="4" t="s">
        <v>292</v>
      </c>
      <c r="G145" s="7">
        <v>16500</v>
      </c>
      <c r="H145" s="7">
        <f t="shared" si="260"/>
        <v>473.55</v>
      </c>
      <c r="I145" s="7">
        <f t="shared" si="261"/>
        <v>501.6</v>
      </c>
      <c r="J145" s="7" cm="1">
        <f t="array" ref="J145">G145-(G145*TSS)</f>
        <v>15524.85</v>
      </c>
      <c r="K145" s="8">
        <f t="shared" ref="K145" si="281">IF((J145*12)&lt;=SMAX,0,IF(AND((J145*12)&gt;=SMIN2,(J145*12)&lt;=SMAXN2),(((J145*12)-SMIN2)*PORCN1)/12,IF(AND((J145*12)&gt;=SMIN3,(J145*12)&lt;=SMAXN3),(((((J145*12)-SMIN3)*PORCN2)+VAFN3)/12),(((((J145*12)-SMAXN4)*PORCN3)+VAFN4)/12))))</f>
        <v>0</v>
      </c>
      <c r="L145" s="20">
        <f t="shared" ref="L145" si="282">(G145*TSS)+K145+25</f>
        <v>1000.15</v>
      </c>
      <c r="M145" s="12">
        <f t="shared" si="264"/>
        <v>15499.85</v>
      </c>
    </row>
    <row r="146" spans="1:13" x14ac:dyDescent="0.2">
      <c r="A146" s="4">
        <v>141</v>
      </c>
      <c r="B146" s="4" t="s">
        <v>303</v>
      </c>
      <c r="C146" s="4" t="s">
        <v>304</v>
      </c>
      <c r="D146" s="13" t="s">
        <v>16</v>
      </c>
      <c r="E146" s="13" t="s">
        <v>31</v>
      </c>
      <c r="F146" s="4" t="s">
        <v>49</v>
      </c>
      <c r="G146" s="7">
        <v>30000</v>
      </c>
      <c r="H146" s="7">
        <f t="shared" si="260"/>
        <v>861</v>
      </c>
      <c r="I146" s="7">
        <f t="shared" si="261"/>
        <v>912</v>
      </c>
      <c r="J146" s="7" cm="1">
        <f t="array" ref="J146">G146-(G146*TSS)</f>
        <v>28227</v>
      </c>
      <c r="K146" s="8">
        <f t="shared" ref="K146" si="283">IF((J146*12)&lt;=SMAX,0,IF(AND((J146*12)&gt;=SMIN2,(J146*12)&lt;=SMAXN2),(((J146*12)-SMIN2)*PORCN1)/12,IF(AND((J146*12)&gt;=SMIN3,(J146*12)&lt;=SMAXN3),(((((J146*12)-SMIN3)*PORCN2)+VAFN3)/12),(((((J146*12)-SMAXN4)*PORCN3)+VAFN4)/12))))</f>
        <v>0</v>
      </c>
      <c r="L146" s="20">
        <f t="shared" ref="L146" si="284">(G146*TSS)+K146+25</f>
        <v>1798</v>
      </c>
      <c r="M146" s="12">
        <f t="shared" si="264"/>
        <v>28202</v>
      </c>
    </row>
    <row r="147" spans="1:13" x14ac:dyDescent="0.2">
      <c r="A147" s="3">
        <v>142</v>
      </c>
      <c r="B147" s="4" t="s">
        <v>305</v>
      </c>
      <c r="C147" s="4" t="s">
        <v>315</v>
      </c>
      <c r="D147" s="13" t="s">
        <v>16</v>
      </c>
      <c r="E147" s="13" t="s">
        <v>31</v>
      </c>
      <c r="F147" s="4" t="s">
        <v>22</v>
      </c>
      <c r="G147" s="7">
        <v>110000</v>
      </c>
      <c r="H147" s="7">
        <f t="shared" si="260"/>
        <v>3157</v>
      </c>
      <c r="I147" s="7">
        <f t="shared" si="261"/>
        <v>3344</v>
      </c>
      <c r="J147" s="7" cm="1">
        <f t="array" ref="J147">G147-(G147*TSS)</f>
        <v>103499</v>
      </c>
      <c r="K147" s="8">
        <f t="shared" ref="K147" si="285">IF((J147*12)&lt;=SMAX,0,IF(AND((J147*12)&gt;=SMIN2,(J147*12)&lt;=SMAXN2),(((J147*12)-SMIN2)*PORCN1)/12,IF(AND((J147*12)&gt;=SMIN3,(J147*12)&lt;=SMAXN3),(((((J147*12)-SMIN3)*PORCN2)+VAFN3)/12),(((((J147*12)-SMAXN4)*PORCN3)+VAFN4)/12))))</f>
        <v>14457.687291666667</v>
      </c>
      <c r="L147" s="20">
        <f t="shared" ref="L147" si="286">(G147*TSS)+K147+25</f>
        <v>20983.687291666669</v>
      </c>
      <c r="M147" s="12">
        <f t="shared" si="264"/>
        <v>89016.312708333338</v>
      </c>
    </row>
    <row r="148" spans="1:13" x14ac:dyDescent="0.2">
      <c r="A148" s="4">
        <v>143</v>
      </c>
      <c r="B148" s="4" t="s">
        <v>307</v>
      </c>
      <c r="C148" s="4" t="s">
        <v>317</v>
      </c>
      <c r="D148" s="13" t="s">
        <v>16</v>
      </c>
      <c r="E148" s="13" t="s">
        <v>31</v>
      </c>
      <c r="F148" s="4" t="s">
        <v>41</v>
      </c>
      <c r="G148" s="7">
        <v>70000</v>
      </c>
      <c r="H148" s="7">
        <f t="shared" si="260"/>
        <v>2009</v>
      </c>
      <c r="I148" s="7">
        <f t="shared" si="261"/>
        <v>2128</v>
      </c>
      <c r="J148" s="7" cm="1">
        <f t="array" ref="J148">G148-(G148*TSS)</f>
        <v>65863</v>
      </c>
      <c r="K148" s="8">
        <f>IF((J148*12)&lt;=SMAX,0,IF(AND((J148*12)&gt;=SMIN2,(J148*12)&lt;=SMAXN2),(((J148*12)-SMIN2)*PORCN1)/12,IF(AND((J148*12)&gt;=SMIN3,(J148*12)&lt;=SMAXN3),(((((J148*12)-SMIN3)*PORCN2)+VAFN3)/12),(((((J148*12)-SMAXN4)*PORCN3)+VAFN4)/12))))+3100.64</f>
        <v>8469.0898333333334</v>
      </c>
      <c r="L148" s="20">
        <f>(G148*TSS)+K148+25+1512.45</f>
        <v>14143.539833333334</v>
      </c>
      <c r="M148" s="12">
        <f t="shared" si="264"/>
        <v>55856.460166666664</v>
      </c>
    </row>
    <row r="149" spans="1:13" x14ac:dyDescent="0.2">
      <c r="A149" s="3">
        <v>144</v>
      </c>
      <c r="B149" s="4" t="s">
        <v>309</v>
      </c>
      <c r="C149" s="4" t="s">
        <v>319</v>
      </c>
      <c r="D149" s="13" t="s">
        <v>16</v>
      </c>
      <c r="E149" s="13" t="s">
        <v>31</v>
      </c>
      <c r="F149" s="4" t="s">
        <v>200</v>
      </c>
      <c r="G149" s="7">
        <v>25000</v>
      </c>
      <c r="H149" s="7">
        <f t="shared" si="260"/>
        <v>717.5</v>
      </c>
      <c r="I149" s="7">
        <f t="shared" si="261"/>
        <v>760</v>
      </c>
      <c r="J149" s="7" cm="1">
        <f t="array" ref="J149">G149-(G149*TSS)</f>
        <v>23522.5</v>
      </c>
      <c r="K149" s="8">
        <f t="shared" ref="K149" si="287">IF((J149*12)&lt;=SMAX,0,IF(AND((J149*12)&gt;=SMIN2,(J149*12)&lt;=SMAXN2),(((J149*12)-SMIN2)*PORCN1)/12,IF(AND((J149*12)&gt;=SMIN3,(J149*12)&lt;=SMAXN3),(((((J149*12)-SMIN3)*PORCN2)+VAFN3)/12),(((((J149*12)-SMAXN4)*PORCN3)+VAFN4)/12))))</f>
        <v>0</v>
      </c>
      <c r="L149" s="20">
        <f t="shared" ref="L149" si="288">(G149*TSS)+K149+25</f>
        <v>1502.5</v>
      </c>
      <c r="M149" s="12">
        <f t="shared" si="264"/>
        <v>23497.5</v>
      </c>
    </row>
    <row r="150" spans="1:13" x14ac:dyDescent="0.2">
      <c r="A150" s="4">
        <v>145</v>
      </c>
      <c r="B150" s="4" t="s">
        <v>311</v>
      </c>
      <c r="C150" s="4" t="s">
        <v>167</v>
      </c>
      <c r="D150" s="13" t="s">
        <v>21</v>
      </c>
      <c r="E150" s="13" t="s">
        <v>31</v>
      </c>
      <c r="F150" s="4" t="s">
        <v>49</v>
      </c>
      <c r="G150" s="7">
        <v>45000</v>
      </c>
      <c r="H150" s="7">
        <f t="shared" si="260"/>
        <v>1291.5</v>
      </c>
      <c r="I150" s="7">
        <f t="shared" si="261"/>
        <v>1368</v>
      </c>
      <c r="J150" s="7" cm="1">
        <f t="array" ref="J150">G150-(G150*TSS)</f>
        <v>42340.5</v>
      </c>
      <c r="K150" s="8">
        <f t="shared" ref="K150" si="289">IF((J150*12)&lt;=SMAX,0,IF(AND((J150*12)&gt;=SMIN2,(J150*12)&lt;=SMAXN2),(((J150*12)-SMIN2)*PORCN1)/12,IF(AND((J150*12)&gt;=SMIN3,(J150*12)&lt;=SMAXN3),(((((J150*12)-SMIN3)*PORCN2)+VAFN3)/12),(((((J150*12)-SMAXN4)*PORCN3)+VAFN4)/12))))</f>
        <v>1148.3248749999998</v>
      </c>
      <c r="L150" s="20">
        <f t="shared" ref="L150" si="290">(G150*TSS)+K150+25</f>
        <v>3832.8248749999998</v>
      </c>
      <c r="M150" s="12">
        <f t="shared" si="264"/>
        <v>41167.175125000002</v>
      </c>
    </row>
    <row r="151" spans="1:13" x14ac:dyDescent="0.2">
      <c r="A151" s="3">
        <v>146</v>
      </c>
      <c r="B151" s="4" t="s">
        <v>312</v>
      </c>
      <c r="C151" s="4" t="s">
        <v>43</v>
      </c>
      <c r="D151" s="13" t="s">
        <v>21</v>
      </c>
      <c r="E151" s="13" t="s">
        <v>31</v>
      </c>
      <c r="F151" s="4" t="s">
        <v>49</v>
      </c>
      <c r="G151" s="7">
        <v>35000</v>
      </c>
      <c r="H151" s="7">
        <f t="shared" si="260"/>
        <v>1004.5</v>
      </c>
      <c r="I151" s="7">
        <f t="shared" si="261"/>
        <v>1064</v>
      </c>
      <c r="J151" s="7" cm="1">
        <f t="array" ref="J151">G151-(G151*TSS)</f>
        <v>32931.5</v>
      </c>
      <c r="K151" s="8">
        <f t="shared" ref="K151" si="291">IF((J151*12)&lt;=SMAX,0,IF(AND((J151*12)&gt;=SMIN2,(J151*12)&lt;=SMAXN2),(((J151*12)-SMIN2)*PORCN1)/12,IF(AND((J151*12)&gt;=SMIN3,(J151*12)&lt;=SMAXN3),(((((J151*12)-SMIN3)*PORCN2)+VAFN3)/12),(((((J151*12)-SMAXN4)*PORCN3)+VAFN4)/12))))</f>
        <v>0</v>
      </c>
      <c r="L151" s="20">
        <f t="shared" ref="L151" si="292">(G151*TSS)+K151+25</f>
        <v>2093.5</v>
      </c>
      <c r="M151" s="12">
        <f t="shared" si="264"/>
        <v>32906.5</v>
      </c>
    </row>
    <row r="152" spans="1:13" x14ac:dyDescent="0.2">
      <c r="A152" s="4">
        <v>147</v>
      </c>
      <c r="B152" s="4" t="s">
        <v>313</v>
      </c>
      <c r="C152" s="4" t="s">
        <v>67</v>
      </c>
      <c r="D152" s="13" t="s">
        <v>21</v>
      </c>
      <c r="E152" s="13" t="s">
        <v>31</v>
      </c>
      <c r="F152" s="4" t="s">
        <v>145</v>
      </c>
      <c r="G152" s="7">
        <v>30000</v>
      </c>
      <c r="H152" s="7">
        <f t="shared" si="260"/>
        <v>861</v>
      </c>
      <c r="I152" s="7">
        <f t="shared" si="261"/>
        <v>912</v>
      </c>
      <c r="J152" s="7" cm="1">
        <f t="array" ref="J152">G152-(G152*TSS)</f>
        <v>28227</v>
      </c>
      <c r="K152" s="8">
        <f t="shared" ref="K152" si="293">IF((J152*12)&lt;=SMAX,0,IF(AND((J152*12)&gt;=SMIN2,(J152*12)&lt;=SMAXN2),(((J152*12)-SMIN2)*PORCN1)/12,IF(AND((J152*12)&gt;=SMIN3,(J152*12)&lt;=SMAXN3),(((((J152*12)-SMIN3)*PORCN2)+VAFN3)/12),(((((J152*12)-SMAXN4)*PORCN3)+VAFN4)/12))))</f>
        <v>0</v>
      </c>
      <c r="L152" s="20">
        <f t="shared" ref="L152" si="294">(G152*TSS)+K152+25</f>
        <v>1798</v>
      </c>
      <c r="M152" s="12">
        <f t="shared" si="264"/>
        <v>28202</v>
      </c>
    </row>
    <row r="153" spans="1:13" x14ac:dyDescent="0.2">
      <c r="A153" s="3">
        <v>148</v>
      </c>
      <c r="B153" s="4" t="s">
        <v>314</v>
      </c>
      <c r="C153" s="4" t="s">
        <v>324</v>
      </c>
      <c r="D153" s="13" t="s">
        <v>21</v>
      </c>
      <c r="E153" s="13" t="s">
        <v>31</v>
      </c>
      <c r="F153" s="4" t="s">
        <v>292</v>
      </c>
      <c r="G153" s="7">
        <v>31500</v>
      </c>
      <c r="H153" s="7">
        <f t="shared" si="260"/>
        <v>904.05</v>
      </c>
      <c r="I153" s="7">
        <f t="shared" si="261"/>
        <v>957.6</v>
      </c>
      <c r="J153" s="7" cm="1">
        <f t="array" ref="J153">G153-(G153*TSS)</f>
        <v>29638.35</v>
      </c>
      <c r="K153" s="8">
        <f t="shared" ref="K153" si="295">IF((J153*12)&lt;=SMAX,0,IF(AND((J153*12)&gt;=SMIN2,(J153*12)&lt;=SMAXN2),(((J153*12)-SMIN2)*PORCN1)/12,IF(AND((J153*12)&gt;=SMIN3,(J153*12)&lt;=SMAXN3),(((((J153*12)-SMIN3)*PORCN2)+VAFN3)/12),(((((J153*12)-SMAXN4)*PORCN3)+VAFN4)/12))))</f>
        <v>0</v>
      </c>
      <c r="L153" s="20">
        <f t="shared" ref="L153" si="296">(G153*TSS)+K153+25</f>
        <v>1886.65</v>
      </c>
      <c r="M153" s="12">
        <f t="shared" si="264"/>
        <v>29613.35</v>
      </c>
    </row>
    <row r="154" spans="1:13" x14ac:dyDescent="0.2">
      <c r="A154" s="4">
        <v>149</v>
      </c>
      <c r="B154" s="4" t="s">
        <v>316</v>
      </c>
      <c r="C154" s="4" t="s">
        <v>326</v>
      </c>
      <c r="D154" s="13" t="s">
        <v>16</v>
      </c>
      <c r="E154" s="13" t="s">
        <v>31</v>
      </c>
      <c r="F154" s="4" t="s">
        <v>136</v>
      </c>
      <c r="G154" s="7">
        <v>70000</v>
      </c>
      <c r="H154" s="7">
        <f t="shared" si="260"/>
        <v>2009</v>
      </c>
      <c r="I154" s="7">
        <f t="shared" si="261"/>
        <v>2128</v>
      </c>
      <c r="J154" s="7" cm="1">
        <f t="array" ref="J154">G154-(G154*TSS)</f>
        <v>65863</v>
      </c>
      <c r="K154" s="8">
        <f t="shared" ref="K154" si="297">IF((J154*12)&lt;=SMAX,0,IF(AND((J154*12)&gt;=SMIN2,(J154*12)&lt;=SMAXN2),(((J154*12)-SMIN2)*PORCN1)/12,IF(AND((J154*12)&gt;=SMIN3,(J154*12)&lt;=SMAXN3),(((((J154*12)-SMIN3)*PORCN2)+VAFN3)/12),(((((J154*12)-SMAXN4)*PORCN3)+VAFN4)/12))))</f>
        <v>5368.4498333333331</v>
      </c>
      <c r="L154" s="20">
        <f t="shared" ref="L154" si="298">(G154*TSS)+K154+25</f>
        <v>9530.4498333333322</v>
      </c>
      <c r="M154" s="12">
        <f t="shared" si="264"/>
        <v>60469.550166666668</v>
      </c>
    </row>
    <row r="155" spans="1:13" x14ac:dyDescent="0.2">
      <c r="A155" s="3">
        <v>150</v>
      </c>
      <c r="B155" s="4" t="s">
        <v>318</v>
      </c>
      <c r="C155" s="4" t="s">
        <v>328</v>
      </c>
      <c r="D155" s="13" t="s">
        <v>16</v>
      </c>
      <c r="E155" s="13" t="s">
        <v>31</v>
      </c>
      <c r="F155" s="4" t="s">
        <v>49</v>
      </c>
      <c r="G155" s="7">
        <v>40000</v>
      </c>
      <c r="H155" s="7">
        <f t="shared" si="260"/>
        <v>1148</v>
      </c>
      <c r="I155" s="7">
        <f t="shared" si="261"/>
        <v>1216</v>
      </c>
      <c r="J155" s="7" cm="1">
        <f t="array" ref="J155">G155-(G155*TSS)</f>
        <v>37636</v>
      </c>
      <c r="K155" s="8">
        <f t="shared" ref="K155" si="299">IF((J155*12)&lt;=SMAX,0,IF(AND((J155*12)&gt;=SMIN2,(J155*12)&lt;=SMAXN2),(((J155*12)-SMIN2)*PORCN1)/12,IF(AND((J155*12)&gt;=SMIN3,(J155*12)&lt;=SMAXN3),(((((J155*12)-SMIN3)*PORCN2)+VAFN3)/12),(((((J155*12)-SMAXN4)*PORCN3)+VAFN4)/12))))</f>
        <v>442.64987499999984</v>
      </c>
      <c r="L155" s="20">
        <f t="shared" ref="L155" si="300">(G155*TSS)+K155+25</f>
        <v>2831.6498750000001</v>
      </c>
      <c r="M155" s="12">
        <f t="shared" si="264"/>
        <v>37168.350124999997</v>
      </c>
    </row>
    <row r="156" spans="1:13" x14ac:dyDescent="0.2">
      <c r="A156" s="4">
        <v>151</v>
      </c>
      <c r="B156" s="4" t="s">
        <v>320</v>
      </c>
      <c r="C156" s="4" t="s">
        <v>243</v>
      </c>
      <c r="D156" s="13" t="s">
        <v>21</v>
      </c>
      <c r="E156" s="13" t="s">
        <v>31</v>
      </c>
      <c r="F156" s="4" t="s">
        <v>38</v>
      </c>
      <c r="G156" s="7">
        <v>40000</v>
      </c>
      <c r="H156" s="7">
        <f t="shared" si="260"/>
        <v>1148</v>
      </c>
      <c r="I156" s="7">
        <f t="shared" si="261"/>
        <v>1216</v>
      </c>
      <c r="J156" s="7" cm="1">
        <f t="array" ref="J156">G156-(G156*TSS)</f>
        <v>37636</v>
      </c>
      <c r="K156" s="8">
        <f t="shared" ref="K156" si="301">IF((J156*12)&lt;=SMAX,0,IF(AND((J156*12)&gt;=SMIN2,(J156*12)&lt;=SMAXN2),(((J156*12)-SMIN2)*PORCN1)/12,IF(AND((J156*12)&gt;=SMIN3,(J156*12)&lt;=SMAXN3),(((((J156*12)-SMIN3)*PORCN2)+VAFN3)/12),(((((J156*12)-SMAXN4)*PORCN3)+VAFN4)/12))))</f>
        <v>442.64987499999984</v>
      </c>
      <c r="L156" s="20">
        <f t="shared" ref="L156" si="302">(G156*TSS)+K156+25</f>
        <v>2831.6498750000001</v>
      </c>
      <c r="M156" s="12">
        <f t="shared" si="264"/>
        <v>37168.350124999997</v>
      </c>
    </row>
    <row r="157" spans="1:13" x14ac:dyDescent="0.2">
      <c r="A157" s="3">
        <v>152</v>
      </c>
      <c r="B157" s="4" t="s">
        <v>321</v>
      </c>
      <c r="C157" s="4" t="s">
        <v>331</v>
      </c>
      <c r="D157" s="13" t="s">
        <v>21</v>
      </c>
      <c r="E157" s="13" t="s">
        <v>31</v>
      </c>
      <c r="F157" s="4" t="s">
        <v>83</v>
      </c>
      <c r="G157" s="7">
        <v>25000</v>
      </c>
      <c r="H157" s="7">
        <f t="shared" si="260"/>
        <v>717.5</v>
      </c>
      <c r="I157" s="7">
        <f t="shared" si="261"/>
        <v>760</v>
      </c>
      <c r="J157" s="7" cm="1">
        <f t="array" ref="J157">G157-(G157*TSS)</f>
        <v>23522.5</v>
      </c>
      <c r="K157" s="8">
        <f t="shared" ref="K157" si="303">IF((J157*12)&lt;=SMAX,0,IF(AND((J157*12)&gt;=SMIN2,(J157*12)&lt;=SMAXN2),(((J157*12)-SMIN2)*PORCN1)/12,IF(AND((J157*12)&gt;=SMIN3,(J157*12)&lt;=SMAXN3),(((((J157*12)-SMIN3)*PORCN2)+VAFN3)/12),(((((J157*12)-SMAXN4)*PORCN3)+VAFN4)/12))))</f>
        <v>0</v>
      </c>
      <c r="L157" s="20">
        <f t="shared" ref="L157" si="304">(G157*TSS)+K157+25</f>
        <v>1502.5</v>
      </c>
      <c r="M157" s="12">
        <f t="shared" si="264"/>
        <v>23497.5</v>
      </c>
    </row>
    <row r="158" spans="1:13" x14ac:dyDescent="0.2">
      <c r="A158" s="4">
        <v>153</v>
      </c>
      <c r="B158" s="4" t="s">
        <v>322</v>
      </c>
      <c r="C158" s="4" t="s">
        <v>333</v>
      </c>
      <c r="D158" s="13" t="s">
        <v>21</v>
      </c>
      <c r="E158" s="13" t="s">
        <v>31</v>
      </c>
      <c r="F158" s="4" t="s">
        <v>22</v>
      </c>
      <c r="G158" s="7">
        <v>26500</v>
      </c>
      <c r="H158" s="7">
        <f t="shared" si="260"/>
        <v>760.55</v>
      </c>
      <c r="I158" s="7">
        <f t="shared" si="261"/>
        <v>805.6</v>
      </c>
      <c r="J158" s="7" cm="1">
        <f t="array" ref="J158">G158-(G158*TSS)</f>
        <v>24933.85</v>
      </c>
      <c r="K158" s="8">
        <f t="shared" ref="K158" si="305">IF((J158*12)&lt;=SMAX,0,IF(AND((J158*12)&gt;=SMIN2,(J158*12)&lt;=SMAXN2),(((J158*12)-SMIN2)*PORCN1)/12,IF(AND((J158*12)&gt;=SMIN3,(J158*12)&lt;=SMAXN3),(((((J158*12)-SMIN3)*PORCN2)+VAFN3)/12),(((((J158*12)-SMAXN4)*PORCN3)+VAFN4)/12))))</f>
        <v>0</v>
      </c>
      <c r="L158" s="20">
        <f t="shared" ref="L158" si="306">(G158*TSS)+K158+25</f>
        <v>1591.15</v>
      </c>
      <c r="M158" s="12">
        <f t="shared" si="264"/>
        <v>24908.85</v>
      </c>
    </row>
    <row r="159" spans="1:13" x14ac:dyDescent="0.2">
      <c r="A159" s="3">
        <v>154</v>
      </c>
      <c r="B159" s="4" t="s">
        <v>323</v>
      </c>
      <c r="C159" s="4" t="s">
        <v>243</v>
      </c>
      <c r="D159" s="13" t="s">
        <v>21</v>
      </c>
      <c r="E159" s="13" t="s">
        <v>31</v>
      </c>
      <c r="F159" s="4" t="s">
        <v>85</v>
      </c>
      <c r="G159" s="7">
        <v>50000</v>
      </c>
      <c r="H159" s="7">
        <f t="shared" si="260"/>
        <v>1435</v>
      </c>
      <c r="I159" s="7">
        <f t="shared" si="261"/>
        <v>1520</v>
      </c>
      <c r="J159" s="7" cm="1">
        <f t="array" ref="J159">G159-(G159*TSS)</f>
        <v>47045</v>
      </c>
      <c r="K159" s="8">
        <f t="shared" ref="K159" si="307">IF((J159*12)&lt;=SMAX,0,IF(AND((J159*12)&gt;=SMIN2,(J159*12)&lt;=SMAXN2),(((J159*12)-SMIN2)*PORCN1)/12,IF(AND((J159*12)&gt;=SMIN3,(J159*12)&lt;=SMAXN3),(((((J159*12)-SMIN3)*PORCN2)+VAFN3)/12),(((((J159*12)-SMAXN4)*PORCN3)+VAFN4)/12))))</f>
        <v>1853.9998749999997</v>
      </c>
      <c r="L159" s="20">
        <f t="shared" ref="L159" si="308">(G159*TSS)+K159+25</f>
        <v>4833.9998749999995</v>
      </c>
      <c r="M159" s="12">
        <f t="shared" si="264"/>
        <v>45166.000124999999</v>
      </c>
    </row>
    <row r="160" spans="1:13" x14ac:dyDescent="0.2">
      <c r="A160" s="4">
        <v>155</v>
      </c>
      <c r="B160" s="4" t="s">
        <v>325</v>
      </c>
      <c r="C160" s="4" t="s">
        <v>223</v>
      </c>
      <c r="D160" s="13" t="s">
        <v>16</v>
      </c>
      <c r="E160" s="13" t="s">
        <v>31</v>
      </c>
      <c r="F160" s="4" t="s">
        <v>224</v>
      </c>
      <c r="G160" s="7">
        <v>50000</v>
      </c>
      <c r="H160" s="7">
        <f t="shared" si="260"/>
        <v>1435</v>
      </c>
      <c r="I160" s="7">
        <f t="shared" si="261"/>
        <v>1520</v>
      </c>
      <c r="J160" s="7" cm="1">
        <f t="array" ref="J160">G160-(G160*TSS)</f>
        <v>47045</v>
      </c>
      <c r="K160" s="8">
        <f t="shared" ref="K160" si="309">IF((J160*12)&lt;=SMAX,0,IF(AND((J160*12)&gt;=SMIN2,(J160*12)&lt;=SMAXN2),(((J160*12)-SMIN2)*PORCN1)/12,IF(AND((J160*12)&gt;=SMIN3,(J160*12)&lt;=SMAXN3),(((((J160*12)-SMIN3)*PORCN2)+VAFN3)/12),(((((J160*12)-SMAXN4)*PORCN3)+VAFN4)/12))))</f>
        <v>1853.9998749999997</v>
      </c>
      <c r="L160" s="20">
        <f t="shared" ref="L160" si="310">(G160*TSS)+K160+25</f>
        <v>4833.9998749999995</v>
      </c>
      <c r="M160" s="12">
        <f t="shared" si="264"/>
        <v>45166.000124999999</v>
      </c>
    </row>
    <row r="161" spans="1:13" x14ac:dyDescent="0.2">
      <c r="A161" s="3">
        <v>156</v>
      </c>
      <c r="B161" s="4" t="s">
        <v>327</v>
      </c>
      <c r="C161" s="4" t="s">
        <v>319</v>
      </c>
      <c r="D161" s="13" t="s">
        <v>16</v>
      </c>
      <c r="E161" s="13" t="s">
        <v>31</v>
      </c>
      <c r="F161" s="4" t="s">
        <v>200</v>
      </c>
      <c r="G161" s="7">
        <v>25000</v>
      </c>
      <c r="H161" s="7">
        <f t="shared" si="260"/>
        <v>717.5</v>
      </c>
      <c r="I161" s="7">
        <f t="shared" si="261"/>
        <v>760</v>
      </c>
      <c r="J161" s="7" cm="1">
        <f t="array" ref="J161">G161-(G161*TSS)</f>
        <v>23522.5</v>
      </c>
      <c r="K161" s="8">
        <f t="shared" ref="K161" si="311">IF((J161*12)&lt;=SMAX,0,IF(AND((J161*12)&gt;=SMIN2,(J161*12)&lt;=SMAXN2),(((J161*12)-SMIN2)*PORCN1)/12,IF(AND((J161*12)&gt;=SMIN3,(J161*12)&lt;=SMAXN3),(((((J161*12)-SMIN3)*PORCN2)+VAFN3)/12),(((((J161*12)-SMAXN4)*PORCN3)+VAFN4)/12))))</f>
        <v>0</v>
      </c>
      <c r="L161" s="20">
        <f t="shared" ref="L161" si="312">(G161*TSS)+K161+25</f>
        <v>1502.5</v>
      </c>
      <c r="M161" s="12">
        <f t="shared" si="264"/>
        <v>23497.5</v>
      </c>
    </row>
    <row r="162" spans="1:13" x14ac:dyDescent="0.2">
      <c r="A162" s="4">
        <v>157</v>
      </c>
      <c r="B162" s="4" t="s">
        <v>329</v>
      </c>
      <c r="C162" s="4" t="s">
        <v>339</v>
      </c>
      <c r="D162" s="13" t="s">
        <v>21</v>
      </c>
      <c r="E162" s="13" t="s">
        <v>31</v>
      </c>
      <c r="F162" s="4" t="s">
        <v>22</v>
      </c>
      <c r="G162" s="7">
        <v>35000</v>
      </c>
      <c r="H162" s="7">
        <f t="shared" si="260"/>
        <v>1004.5</v>
      </c>
      <c r="I162" s="7">
        <f t="shared" si="261"/>
        <v>1064</v>
      </c>
      <c r="J162" s="7" cm="1">
        <f t="array" ref="J162">G162-(G162*TSS)</f>
        <v>32931.5</v>
      </c>
      <c r="K162" s="8">
        <f t="shared" ref="K162" si="313">IF((J162*12)&lt;=SMAX,0,IF(AND((J162*12)&gt;=SMIN2,(J162*12)&lt;=SMAXN2),(((J162*12)-SMIN2)*PORCN1)/12,IF(AND((J162*12)&gt;=SMIN3,(J162*12)&lt;=SMAXN3),(((((J162*12)-SMIN3)*PORCN2)+VAFN3)/12),(((((J162*12)-SMAXN4)*PORCN3)+VAFN4)/12))))</f>
        <v>0</v>
      </c>
      <c r="L162" s="20">
        <f t="shared" ref="L162" si="314">(G162*TSS)+K162+25</f>
        <v>2093.5</v>
      </c>
      <c r="M162" s="12">
        <f t="shared" si="264"/>
        <v>32906.5</v>
      </c>
    </row>
    <row r="163" spans="1:13" x14ac:dyDescent="0.2">
      <c r="A163" s="3">
        <v>158</v>
      </c>
      <c r="B163" s="4" t="s">
        <v>330</v>
      </c>
      <c r="C163" s="4" t="s">
        <v>67</v>
      </c>
      <c r="D163" s="13" t="s">
        <v>16</v>
      </c>
      <c r="E163" s="13" t="s">
        <v>31</v>
      </c>
      <c r="F163" s="4" t="s">
        <v>46</v>
      </c>
      <c r="G163" s="7">
        <v>26250</v>
      </c>
      <c r="H163" s="7">
        <f t="shared" si="260"/>
        <v>753.375</v>
      </c>
      <c r="I163" s="7">
        <f t="shared" si="261"/>
        <v>798</v>
      </c>
      <c r="J163" s="7" cm="1">
        <f t="array" ref="J163">G163-(G163*TSS)</f>
        <v>24698.625</v>
      </c>
      <c r="K163" s="8">
        <f t="shared" ref="K163" si="315">IF((J163*12)&lt;=SMAX,0,IF(AND((J163*12)&gt;=SMIN2,(J163*12)&lt;=SMAXN2),(((J163*12)-SMIN2)*PORCN1)/12,IF(AND((J163*12)&gt;=SMIN3,(J163*12)&lt;=SMAXN3),(((((J163*12)-SMIN3)*PORCN2)+VAFN3)/12),(((((J163*12)-SMAXN4)*PORCN3)+VAFN4)/12))))</f>
        <v>0</v>
      </c>
      <c r="L163" s="20">
        <f t="shared" ref="L163" si="316">(G163*TSS)+K163+25</f>
        <v>1576.375</v>
      </c>
      <c r="M163" s="12">
        <f t="shared" si="264"/>
        <v>24673.625</v>
      </c>
    </row>
    <row r="164" spans="1:13" x14ac:dyDescent="0.2">
      <c r="A164" s="4">
        <v>159</v>
      </c>
      <c r="B164" s="4" t="s">
        <v>332</v>
      </c>
      <c r="C164" s="4" t="s">
        <v>343</v>
      </c>
      <c r="D164" s="13" t="s">
        <v>21</v>
      </c>
      <c r="E164" s="13" t="s">
        <v>31</v>
      </c>
      <c r="F164" s="4" t="s">
        <v>334</v>
      </c>
      <c r="G164" s="7">
        <v>70000</v>
      </c>
      <c r="H164" s="7">
        <f t="shared" si="260"/>
        <v>2009</v>
      </c>
      <c r="I164" s="7">
        <f t="shared" si="261"/>
        <v>2128</v>
      </c>
      <c r="J164" s="7" cm="1">
        <f t="array" ref="J164">G164-(G164*TSS)</f>
        <v>65863</v>
      </c>
      <c r="K164" s="8">
        <f t="shared" ref="K164" si="317">IF((J164*12)&lt;=SMAX,0,IF(AND((J164*12)&gt;=SMIN2,(J164*12)&lt;=SMAXN2),(((J164*12)-SMIN2)*PORCN1)/12,IF(AND((J164*12)&gt;=SMIN3,(J164*12)&lt;=SMAXN3),(((((J164*12)-SMIN3)*PORCN2)+VAFN3)/12),(((((J164*12)-SMAXN4)*PORCN3)+VAFN4)/12))))</f>
        <v>5368.4498333333331</v>
      </c>
      <c r="L164" s="20">
        <f t="shared" ref="L164" si="318">(G164*TSS)+K164+25</f>
        <v>9530.4498333333322</v>
      </c>
      <c r="M164" s="12">
        <f t="shared" si="264"/>
        <v>60469.550166666668</v>
      </c>
    </row>
    <row r="165" spans="1:13" x14ac:dyDescent="0.2">
      <c r="A165" s="3">
        <v>160</v>
      </c>
      <c r="B165" s="4" t="s">
        <v>335</v>
      </c>
      <c r="C165" s="4" t="s">
        <v>345</v>
      </c>
      <c r="D165" s="13" t="s">
        <v>21</v>
      </c>
      <c r="E165" s="13" t="s">
        <v>31</v>
      </c>
      <c r="F165" s="4" t="s">
        <v>22</v>
      </c>
      <c r="G165" s="7">
        <v>50000</v>
      </c>
      <c r="H165" s="7">
        <f t="shared" si="260"/>
        <v>1435</v>
      </c>
      <c r="I165" s="7">
        <f t="shared" si="261"/>
        <v>1520</v>
      </c>
      <c r="J165" s="7" cm="1">
        <f t="array" ref="J165">G165-(G165*TSS)</f>
        <v>47045</v>
      </c>
      <c r="K165" s="8">
        <f t="shared" ref="K165" si="319">IF((J165*12)&lt;=SMAX,0,IF(AND((J165*12)&gt;=SMIN2,(J165*12)&lt;=SMAXN2),(((J165*12)-SMIN2)*PORCN1)/12,IF(AND((J165*12)&gt;=SMIN3,(J165*12)&lt;=SMAXN3),(((((J165*12)-SMIN3)*PORCN2)+VAFN3)/12),(((((J165*12)-SMAXN4)*PORCN3)+VAFN4)/12))))</f>
        <v>1853.9998749999997</v>
      </c>
      <c r="L165" s="20">
        <f t="shared" ref="L165" si="320">(G165*TSS)+K165+25</f>
        <v>4833.9998749999995</v>
      </c>
      <c r="M165" s="12">
        <f t="shared" si="264"/>
        <v>45166.000124999999</v>
      </c>
    </row>
    <row r="166" spans="1:13" x14ac:dyDescent="0.2">
      <c r="A166" s="4">
        <v>161</v>
      </c>
      <c r="B166" s="4" t="s">
        <v>336</v>
      </c>
      <c r="C166" s="4" t="s">
        <v>243</v>
      </c>
      <c r="D166" s="13" t="s">
        <v>21</v>
      </c>
      <c r="E166" s="13" t="s">
        <v>31</v>
      </c>
      <c r="F166" s="4" t="s">
        <v>292</v>
      </c>
      <c r="G166" s="7">
        <v>16500</v>
      </c>
      <c r="H166" s="7">
        <f t="shared" si="260"/>
        <v>473.55</v>
      </c>
      <c r="I166" s="7">
        <f t="shared" si="261"/>
        <v>501.6</v>
      </c>
      <c r="J166" s="7" cm="1">
        <f t="array" ref="J166">G166-(G166*TSS)</f>
        <v>15524.85</v>
      </c>
      <c r="K166" s="8">
        <f t="shared" ref="K166" si="321">IF((J166*12)&lt;=SMAX,0,IF(AND((J166*12)&gt;=SMIN2,(J166*12)&lt;=SMAXN2),(((J166*12)-SMIN2)*PORCN1)/12,IF(AND((J166*12)&gt;=SMIN3,(J166*12)&lt;=SMAXN3),(((((J166*12)-SMIN3)*PORCN2)+VAFN3)/12),(((((J166*12)-SMAXN4)*PORCN3)+VAFN4)/12))))</f>
        <v>0</v>
      </c>
      <c r="L166" s="20">
        <f t="shared" ref="L166" si="322">(G166*TSS)+K166+25</f>
        <v>1000.15</v>
      </c>
      <c r="M166" s="12">
        <f t="shared" si="264"/>
        <v>15499.85</v>
      </c>
    </row>
    <row r="167" spans="1:13" x14ac:dyDescent="0.2">
      <c r="A167" s="3">
        <v>162</v>
      </c>
      <c r="B167" s="4" t="s">
        <v>337</v>
      </c>
      <c r="C167" s="4" t="s">
        <v>282</v>
      </c>
      <c r="D167" s="13" t="s">
        <v>16</v>
      </c>
      <c r="E167" s="13" t="s">
        <v>31</v>
      </c>
      <c r="F167" s="4" t="s">
        <v>145</v>
      </c>
      <c r="G167" s="7">
        <v>30000</v>
      </c>
      <c r="H167" s="7">
        <f t="shared" si="260"/>
        <v>861</v>
      </c>
      <c r="I167" s="7">
        <f t="shared" si="261"/>
        <v>912</v>
      </c>
      <c r="J167" s="7" cm="1">
        <f t="array" ref="J167">G167-(G167*TSS)</f>
        <v>28227</v>
      </c>
      <c r="K167" s="8">
        <f t="shared" ref="K167" si="323">IF((J167*12)&lt;=SMAX,0,IF(AND((J167*12)&gt;=SMIN2,(J167*12)&lt;=SMAXN2),(((J167*12)-SMIN2)*PORCN1)/12,IF(AND((J167*12)&gt;=SMIN3,(J167*12)&lt;=SMAXN3),(((((J167*12)-SMIN3)*PORCN2)+VAFN3)/12),(((((J167*12)-SMAXN4)*PORCN3)+VAFN4)/12))))</f>
        <v>0</v>
      </c>
      <c r="L167" s="20">
        <f t="shared" ref="L167" si="324">(G167*TSS)+K167+25</f>
        <v>1798</v>
      </c>
      <c r="M167" s="12">
        <f t="shared" si="264"/>
        <v>28202</v>
      </c>
    </row>
    <row r="168" spans="1:13" x14ac:dyDescent="0.2">
      <c r="A168" s="4">
        <v>163</v>
      </c>
      <c r="B168" s="4" t="s">
        <v>338</v>
      </c>
      <c r="C168" s="4" t="s">
        <v>349</v>
      </c>
      <c r="D168" s="13" t="s">
        <v>21</v>
      </c>
      <c r="E168" s="13" t="s">
        <v>31</v>
      </c>
      <c r="F168" s="4" t="s">
        <v>340</v>
      </c>
      <c r="G168" s="7">
        <v>30000</v>
      </c>
      <c r="H168" s="7">
        <f t="shared" si="260"/>
        <v>861</v>
      </c>
      <c r="I168" s="7">
        <f t="shared" si="261"/>
        <v>912</v>
      </c>
      <c r="J168" s="7" cm="1">
        <f t="array" ref="J168">G168-(G168*TSS)</f>
        <v>28227</v>
      </c>
      <c r="K168" s="8">
        <f t="shared" ref="K168" si="325">IF((J168*12)&lt;=SMAX,0,IF(AND((J168*12)&gt;=SMIN2,(J168*12)&lt;=SMAXN2),(((J168*12)-SMIN2)*PORCN1)/12,IF(AND((J168*12)&gt;=SMIN3,(J168*12)&lt;=SMAXN3),(((((J168*12)-SMIN3)*PORCN2)+VAFN3)/12),(((((J168*12)-SMAXN4)*PORCN3)+VAFN4)/12))))</f>
        <v>0</v>
      </c>
      <c r="L168" s="20">
        <f t="shared" ref="L168" si="326">(G168*TSS)+K168+25</f>
        <v>1798</v>
      </c>
      <c r="M168" s="12">
        <f t="shared" si="264"/>
        <v>28202</v>
      </c>
    </row>
    <row r="169" spans="1:13" x14ac:dyDescent="0.2">
      <c r="A169" s="3">
        <v>164</v>
      </c>
      <c r="B169" s="4" t="s">
        <v>341</v>
      </c>
      <c r="C169" s="4" t="s">
        <v>351</v>
      </c>
      <c r="D169" s="13" t="s">
        <v>21</v>
      </c>
      <c r="E169" s="13" t="s">
        <v>31</v>
      </c>
      <c r="F169" s="4" t="s">
        <v>68</v>
      </c>
      <c r="G169" s="7">
        <v>70000</v>
      </c>
      <c r="H169" s="7">
        <f t="shared" si="260"/>
        <v>2009</v>
      </c>
      <c r="I169" s="7">
        <f t="shared" si="261"/>
        <v>2128</v>
      </c>
      <c r="J169" s="7" cm="1">
        <f t="array" ref="J169">G169-(G169*TSS)</f>
        <v>65863</v>
      </c>
      <c r="K169" s="8">
        <f t="shared" ref="K169" si="327">IF((J169*12)&lt;=SMAX,0,IF(AND((J169*12)&gt;=SMIN2,(J169*12)&lt;=SMAXN2),(((J169*12)-SMIN2)*PORCN1)/12,IF(AND((J169*12)&gt;=SMIN3,(J169*12)&lt;=SMAXN3),(((((J169*12)-SMIN3)*PORCN2)+VAFN3)/12),(((((J169*12)-SMAXN4)*PORCN3)+VAFN4)/12))))</f>
        <v>5368.4498333333331</v>
      </c>
      <c r="L169" s="20">
        <f t="shared" ref="L169" si="328">(G169*TSS)+K169+25</f>
        <v>9530.4498333333322</v>
      </c>
      <c r="M169" s="12">
        <f t="shared" si="264"/>
        <v>60469.550166666668</v>
      </c>
    </row>
    <row r="170" spans="1:13" x14ac:dyDescent="0.2">
      <c r="A170" s="4">
        <v>165</v>
      </c>
      <c r="B170" s="4" t="s">
        <v>342</v>
      </c>
      <c r="C170" s="4" t="s">
        <v>354</v>
      </c>
      <c r="D170" s="13" t="s">
        <v>16</v>
      </c>
      <c r="E170" s="13" t="s">
        <v>31</v>
      </c>
      <c r="F170" s="4" t="s">
        <v>203</v>
      </c>
      <c r="G170" s="7">
        <v>50000</v>
      </c>
      <c r="H170" s="7">
        <f t="shared" si="260"/>
        <v>1435</v>
      </c>
      <c r="I170" s="7">
        <f t="shared" si="261"/>
        <v>1520</v>
      </c>
      <c r="J170" s="7" cm="1">
        <f t="array" ref="J170">G170-(G170*TSS)</f>
        <v>47045</v>
      </c>
      <c r="K170" s="8">
        <f t="shared" ref="K170" si="329">IF((J170*12)&lt;=SMAX,0,IF(AND((J170*12)&gt;=SMIN2,(J170*12)&lt;=SMAXN2),(((J170*12)-SMIN2)*PORCN1)/12,IF(AND((J170*12)&gt;=SMIN3,(J170*12)&lt;=SMAXN3),(((((J170*12)-SMIN3)*PORCN2)+VAFN3)/12),(((((J170*12)-SMAXN4)*PORCN3)+VAFN4)/12))))</f>
        <v>1853.9998749999997</v>
      </c>
      <c r="L170" s="20">
        <f t="shared" ref="L170" si="330">(G170*TSS)+K170+25</f>
        <v>4833.9998749999995</v>
      </c>
      <c r="M170" s="12">
        <f t="shared" si="264"/>
        <v>45166.000124999999</v>
      </c>
    </row>
    <row r="171" spans="1:13" x14ac:dyDescent="0.2">
      <c r="A171" s="3">
        <v>166</v>
      </c>
      <c r="B171" s="4" t="s">
        <v>344</v>
      </c>
      <c r="C171" s="4" t="s">
        <v>357</v>
      </c>
      <c r="D171" s="13" t="s">
        <v>16</v>
      </c>
      <c r="E171" s="13" t="s">
        <v>31</v>
      </c>
      <c r="F171" s="4" t="s">
        <v>203</v>
      </c>
      <c r="G171" s="7">
        <v>30000</v>
      </c>
      <c r="H171" s="7">
        <f t="shared" si="260"/>
        <v>861</v>
      </c>
      <c r="I171" s="7">
        <f t="shared" si="261"/>
        <v>912</v>
      </c>
      <c r="J171" s="7" cm="1">
        <f t="array" ref="J171">G171-(G171*TSS)</f>
        <v>28227</v>
      </c>
      <c r="K171" s="8">
        <f t="shared" ref="K171" si="331">IF((J171*12)&lt;=SMAX,0,IF(AND((J171*12)&gt;=SMIN2,(J171*12)&lt;=SMAXN2),(((J171*12)-SMIN2)*PORCN1)/12,IF(AND((J171*12)&gt;=SMIN3,(J171*12)&lt;=SMAXN3),(((((J171*12)-SMIN3)*PORCN2)+VAFN3)/12),(((((J171*12)-SMAXN4)*PORCN3)+VAFN4)/12))))</f>
        <v>0</v>
      </c>
      <c r="L171" s="20">
        <f t="shared" ref="L171" si="332">(G171*TSS)+K171+25</f>
        <v>1798</v>
      </c>
      <c r="M171" s="12">
        <f t="shared" si="264"/>
        <v>28202</v>
      </c>
    </row>
    <row r="172" spans="1:13" x14ac:dyDescent="0.2">
      <c r="A172" s="4">
        <v>167</v>
      </c>
      <c r="B172" s="4" t="s">
        <v>346</v>
      </c>
      <c r="C172" s="4" t="s">
        <v>116</v>
      </c>
      <c r="D172" s="13" t="s">
        <v>21</v>
      </c>
      <c r="E172" s="13" t="s">
        <v>31</v>
      </c>
      <c r="F172" s="4" t="s">
        <v>22</v>
      </c>
      <c r="G172" s="7">
        <v>40000</v>
      </c>
      <c r="H172" s="7">
        <f t="shared" si="260"/>
        <v>1148</v>
      </c>
      <c r="I172" s="7">
        <f t="shared" si="261"/>
        <v>1216</v>
      </c>
      <c r="J172" s="7" cm="1">
        <f t="array" ref="J172">G172-(G172*TSS)</f>
        <v>37636</v>
      </c>
      <c r="K172" s="8">
        <f t="shared" ref="K172" si="333">IF((J172*12)&lt;=SMAX,0,IF(AND((J172*12)&gt;=SMIN2,(J172*12)&lt;=SMAXN2),(((J172*12)-SMIN2)*PORCN1)/12,IF(AND((J172*12)&gt;=SMIN3,(J172*12)&lt;=SMAXN3),(((((J172*12)-SMIN3)*PORCN2)+VAFN3)/12),(((((J172*12)-SMAXN4)*PORCN3)+VAFN4)/12))))</f>
        <v>442.64987499999984</v>
      </c>
      <c r="L172" s="20">
        <f t="shared" ref="L172" si="334">(G172*TSS)+K172+25</f>
        <v>2831.6498750000001</v>
      </c>
      <c r="M172" s="12">
        <f t="shared" si="264"/>
        <v>37168.350124999997</v>
      </c>
    </row>
    <row r="173" spans="1:13" x14ac:dyDescent="0.2">
      <c r="A173" s="3">
        <v>168</v>
      </c>
      <c r="B173" s="4" t="s">
        <v>347</v>
      </c>
      <c r="C173" s="4" t="s">
        <v>48</v>
      </c>
      <c r="D173" s="13" t="s">
        <v>16</v>
      </c>
      <c r="E173" s="13" t="s">
        <v>31</v>
      </c>
      <c r="F173" s="4" t="s">
        <v>229</v>
      </c>
      <c r="G173" s="7">
        <v>16500</v>
      </c>
      <c r="H173" s="7">
        <f t="shared" si="260"/>
        <v>473.55</v>
      </c>
      <c r="I173" s="7">
        <f t="shared" si="261"/>
        <v>501.6</v>
      </c>
      <c r="J173" s="7" cm="1">
        <f t="array" ref="J173">G173-(G173*TSS)</f>
        <v>15524.85</v>
      </c>
      <c r="K173" s="8">
        <f t="shared" ref="K173" si="335">IF((J173*12)&lt;=SMAX,0,IF(AND((J173*12)&gt;=SMIN2,(J173*12)&lt;=SMAXN2),(((J173*12)-SMIN2)*PORCN1)/12,IF(AND((J173*12)&gt;=SMIN3,(J173*12)&lt;=SMAXN3),(((((J173*12)-SMIN3)*PORCN2)+VAFN3)/12),(((((J173*12)-SMAXN4)*PORCN3)+VAFN4)/12))))</f>
        <v>0</v>
      </c>
      <c r="L173" s="20">
        <f t="shared" ref="L173" si="336">(G173*TSS)+K173+25</f>
        <v>1000.15</v>
      </c>
      <c r="M173" s="12">
        <f t="shared" si="264"/>
        <v>15499.85</v>
      </c>
    </row>
    <row r="174" spans="1:13" x14ac:dyDescent="0.2">
      <c r="A174" s="4">
        <v>169</v>
      </c>
      <c r="B174" s="4" t="s">
        <v>348</v>
      </c>
      <c r="C174" s="4" t="s">
        <v>308</v>
      </c>
      <c r="D174" s="13" t="s">
        <v>16</v>
      </c>
      <c r="E174" s="13" t="s">
        <v>31</v>
      </c>
      <c r="F174" s="4" t="s">
        <v>229</v>
      </c>
      <c r="G174" s="7">
        <v>35000</v>
      </c>
      <c r="H174" s="7">
        <f t="shared" si="260"/>
        <v>1004.5</v>
      </c>
      <c r="I174" s="7">
        <f t="shared" si="261"/>
        <v>1064</v>
      </c>
      <c r="J174" s="7" cm="1">
        <f t="array" ref="J174">G174-(G174*TSS)</f>
        <v>32931.5</v>
      </c>
      <c r="K174" s="8">
        <f t="shared" ref="K174" si="337">IF((J174*12)&lt;=SMAX,0,IF(AND((J174*12)&gt;=SMIN2,(J174*12)&lt;=SMAXN2),(((J174*12)-SMIN2)*PORCN1)/12,IF(AND((J174*12)&gt;=SMIN3,(J174*12)&lt;=SMAXN3),(((((J174*12)-SMIN3)*PORCN2)+VAFN3)/12),(((((J174*12)-SMAXN4)*PORCN3)+VAFN4)/12))))</f>
        <v>0</v>
      </c>
      <c r="L174" s="20">
        <f t="shared" ref="L174" si="338">(G174*TSS)+K174+25</f>
        <v>2093.5</v>
      </c>
      <c r="M174" s="12">
        <f t="shared" si="264"/>
        <v>32906.5</v>
      </c>
    </row>
    <row r="175" spans="1:13" x14ac:dyDescent="0.2">
      <c r="A175" s="3">
        <v>170</v>
      </c>
      <c r="B175" s="4" t="s">
        <v>350</v>
      </c>
      <c r="C175" s="4" t="s">
        <v>362</v>
      </c>
      <c r="D175" s="13" t="s">
        <v>16</v>
      </c>
      <c r="E175" s="13" t="s">
        <v>31</v>
      </c>
      <c r="F175" s="4" t="s">
        <v>352</v>
      </c>
      <c r="G175" s="7">
        <v>110000</v>
      </c>
      <c r="H175" s="7">
        <f t="shared" si="260"/>
        <v>3157</v>
      </c>
      <c r="I175" s="7">
        <f t="shared" si="261"/>
        <v>3344</v>
      </c>
      <c r="J175" s="7" cm="1">
        <f t="array" ref="J175">G175-(G175*TSS)</f>
        <v>103499</v>
      </c>
      <c r="K175" s="8">
        <f t="shared" ref="K175" si="339">IF((J175*12)&lt;=SMAX,0,IF(AND((J175*12)&gt;=SMIN2,(J175*12)&lt;=SMAXN2),(((J175*12)-SMIN2)*PORCN1)/12,IF(AND((J175*12)&gt;=SMIN3,(J175*12)&lt;=SMAXN3),(((((J175*12)-SMIN3)*PORCN2)+VAFN3)/12),(((((J175*12)-SMAXN4)*PORCN3)+VAFN4)/12))))</f>
        <v>14457.687291666667</v>
      </c>
      <c r="L175" s="20">
        <f t="shared" ref="L175" si="340">(G175*TSS)+K175+25</f>
        <v>20983.687291666669</v>
      </c>
      <c r="M175" s="12">
        <f t="shared" si="264"/>
        <v>89016.312708333338</v>
      </c>
    </row>
    <row r="176" spans="1:13" x14ac:dyDescent="0.2">
      <c r="A176" s="4">
        <v>171</v>
      </c>
      <c r="B176" s="4" t="s">
        <v>353</v>
      </c>
      <c r="C176" s="4" t="s">
        <v>133</v>
      </c>
      <c r="D176" s="13" t="s">
        <v>21</v>
      </c>
      <c r="E176" s="13" t="s">
        <v>31</v>
      </c>
      <c r="F176" s="4" t="s">
        <v>355</v>
      </c>
      <c r="G176" s="7">
        <v>25000</v>
      </c>
      <c r="H176" s="7">
        <f t="shared" si="260"/>
        <v>717.5</v>
      </c>
      <c r="I176" s="7">
        <f t="shared" si="261"/>
        <v>760</v>
      </c>
      <c r="J176" s="7" cm="1">
        <f t="array" ref="J176">G176-(G176*TSS)</f>
        <v>23522.5</v>
      </c>
      <c r="K176" s="8">
        <f t="shared" ref="K176" si="341">IF((J176*12)&lt;=SMAX,0,IF(AND((J176*12)&gt;=SMIN2,(J176*12)&lt;=SMAXN2),(((J176*12)-SMIN2)*PORCN1)/12,IF(AND((J176*12)&gt;=SMIN3,(J176*12)&lt;=SMAXN3),(((((J176*12)-SMIN3)*PORCN2)+VAFN3)/12),(((((J176*12)-SMAXN4)*PORCN3)+VAFN4)/12))))</f>
        <v>0</v>
      </c>
      <c r="L176" s="20">
        <f t="shared" ref="L176" si="342">(G176*TSS)+K176+25</f>
        <v>1502.5</v>
      </c>
      <c r="M176" s="12">
        <f t="shared" si="264"/>
        <v>23497.5</v>
      </c>
    </row>
    <row r="177" spans="1:13" x14ac:dyDescent="0.2">
      <c r="A177" s="3">
        <v>172</v>
      </c>
      <c r="B177" s="4" t="s">
        <v>356</v>
      </c>
      <c r="C177" s="4" t="s">
        <v>235</v>
      </c>
      <c r="D177" s="13" t="s">
        <v>21</v>
      </c>
      <c r="E177" s="13" t="s">
        <v>31</v>
      </c>
      <c r="F177" s="4" t="s">
        <v>97</v>
      </c>
      <c r="G177" s="7">
        <v>60000</v>
      </c>
      <c r="H177" s="7">
        <f t="shared" si="260"/>
        <v>1722</v>
      </c>
      <c r="I177" s="7">
        <f t="shared" si="261"/>
        <v>1824</v>
      </c>
      <c r="J177" s="7" cm="1">
        <f t="array" ref="J177">G177-(G177*TSS)</f>
        <v>56454</v>
      </c>
      <c r="K177" s="8">
        <f t="shared" ref="K177" si="343">IF((J177*12)&lt;=SMAX,0,IF(AND((J177*12)&gt;=SMIN2,(J177*12)&lt;=SMAXN2),(((J177*12)-SMIN2)*PORCN1)/12,IF(AND((J177*12)&gt;=SMIN3,(J177*12)&lt;=SMAXN3),(((((J177*12)-SMIN3)*PORCN2)+VAFN3)/12),(((((J177*12)-SMAXN4)*PORCN3)+VAFN4)/12))))</f>
        <v>3486.6498333333329</v>
      </c>
      <c r="L177" s="20">
        <f t="shared" ref="L177" si="344">(G177*TSS)+K177+25</f>
        <v>7057.6498333333329</v>
      </c>
      <c r="M177" s="12">
        <f t="shared" si="264"/>
        <v>52942.350166666671</v>
      </c>
    </row>
    <row r="178" spans="1:13" x14ac:dyDescent="0.2">
      <c r="A178" s="4">
        <v>173</v>
      </c>
      <c r="B178" s="4" t="s">
        <v>358</v>
      </c>
      <c r="C178" s="4" t="s">
        <v>366</v>
      </c>
      <c r="D178" s="13" t="s">
        <v>21</v>
      </c>
      <c r="E178" s="13" t="s">
        <v>31</v>
      </c>
      <c r="F178" s="4" t="s">
        <v>117</v>
      </c>
      <c r="G178" s="7">
        <v>80000</v>
      </c>
      <c r="H178" s="7">
        <f t="shared" si="260"/>
        <v>2296</v>
      </c>
      <c r="I178" s="7">
        <f t="shared" si="261"/>
        <v>2432</v>
      </c>
      <c r="J178" s="7" cm="1">
        <f t="array" ref="J178">G178-(G178*TSS)</f>
        <v>75272</v>
      </c>
      <c r="K178" s="8">
        <f t="shared" ref="K178" si="345">IF((J178*12)&lt;=SMAX,0,IF(AND((J178*12)&gt;=SMIN2,(J178*12)&lt;=SMAXN2),(((J178*12)-SMIN2)*PORCN1)/12,IF(AND((J178*12)&gt;=SMIN3,(J178*12)&lt;=SMAXN3),(((((J178*12)-SMIN3)*PORCN2)+VAFN3)/12),(((((J178*12)-SMAXN4)*PORCN3)+VAFN4)/12))))</f>
        <v>7400.9372916666662</v>
      </c>
      <c r="L178" s="20">
        <f t="shared" ref="L178" si="346">(G178*TSS)+K178+25</f>
        <v>12153.937291666665</v>
      </c>
      <c r="M178" s="12">
        <f t="shared" si="264"/>
        <v>67846.062708333338</v>
      </c>
    </row>
    <row r="179" spans="1:13" x14ac:dyDescent="0.2">
      <c r="A179" s="3">
        <v>174</v>
      </c>
      <c r="B179" s="4" t="s">
        <v>359</v>
      </c>
      <c r="C179" s="4" t="s">
        <v>368</v>
      </c>
      <c r="D179" s="13" t="s">
        <v>21</v>
      </c>
      <c r="E179" s="13" t="s">
        <v>31</v>
      </c>
      <c r="F179" s="4" t="s">
        <v>49</v>
      </c>
      <c r="G179" s="7">
        <v>50000</v>
      </c>
      <c r="H179" s="7">
        <f t="shared" si="260"/>
        <v>1435</v>
      </c>
      <c r="I179" s="7">
        <f t="shared" si="261"/>
        <v>1520</v>
      </c>
      <c r="J179" s="7" cm="1">
        <f t="array" ref="J179">G179-(G179*TSS)</f>
        <v>47045</v>
      </c>
      <c r="K179" s="8">
        <f t="shared" ref="K179" si="347">IF((J179*12)&lt;=SMAX,0,IF(AND((J179*12)&gt;=SMIN2,(J179*12)&lt;=SMAXN2),(((J179*12)-SMIN2)*PORCN1)/12,IF(AND((J179*12)&gt;=SMIN3,(J179*12)&lt;=SMAXN3),(((((J179*12)-SMIN3)*PORCN2)+VAFN3)/12),(((((J179*12)-SMAXN4)*PORCN3)+VAFN4)/12))))</f>
        <v>1853.9998749999997</v>
      </c>
      <c r="L179" s="20">
        <f t="shared" ref="L179" si="348">(G179*TSS)+K179+25</f>
        <v>4833.9998749999995</v>
      </c>
      <c r="M179" s="12">
        <f t="shared" si="264"/>
        <v>45166.000124999999</v>
      </c>
    </row>
    <row r="180" spans="1:13" x14ac:dyDescent="0.2">
      <c r="A180" s="4">
        <v>175</v>
      </c>
      <c r="B180" s="4" t="s">
        <v>360</v>
      </c>
      <c r="C180" s="4" t="s">
        <v>116</v>
      </c>
      <c r="D180" s="13" t="s">
        <v>21</v>
      </c>
      <c r="E180" s="13" t="s">
        <v>31</v>
      </c>
      <c r="F180" s="4" t="s">
        <v>111</v>
      </c>
      <c r="G180" s="7">
        <v>50000</v>
      </c>
      <c r="H180" s="7">
        <f t="shared" si="260"/>
        <v>1435</v>
      </c>
      <c r="I180" s="7">
        <f t="shared" si="261"/>
        <v>1520</v>
      </c>
      <c r="J180" s="7" cm="1">
        <f t="array" ref="J180">G180-(G180*TSS)</f>
        <v>47045</v>
      </c>
      <c r="K180" s="8">
        <f t="shared" ref="K180" si="349">IF((J180*12)&lt;=SMAX,0,IF(AND((J180*12)&gt;=SMIN2,(J180*12)&lt;=SMAXN2),(((J180*12)-SMIN2)*PORCN1)/12,IF(AND((J180*12)&gt;=SMIN3,(J180*12)&lt;=SMAXN3),(((((J180*12)-SMIN3)*PORCN2)+VAFN3)/12),(((((J180*12)-SMAXN4)*PORCN3)+VAFN4)/12))))</f>
        <v>1853.9998749999997</v>
      </c>
      <c r="L180" s="20">
        <f t="shared" ref="L180" si="350">(G180*TSS)+K180+25</f>
        <v>4833.9998749999995</v>
      </c>
      <c r="M180" s="12">
        <f t="shared" si="264"/>
        <v>45166.000124999999</v>
      </c>
    </row>
    <row r="181" spans="1:13" x14ac:dyDescent="0.2">
      <c r="A181" s="3">
        <v>176</v>
      </c>
      <c r="B181" s="4" t="s">
        <v>361</v>
      </c>
      <c r="C181" s="4" t="s">
        <v>371</v>
      </c>
      <c r="D181" s="13" t="s">
        <v>16</v>
      </c>
      <c r="E181" s="13" t="s">
        <v>31</v>
      </c>
      <c r="F181" s="4" t="s">
        <v>352</v>
      </c>
      <c r="G181" s="7">
        <v>60000</v>
      </c>
      <c r="H181" s="7">
        <f t="shared" si="260"/>
        <v>1722</v>
      </c>
      <c r="I181" s="7">
        <f t="shared" si="261"/>
        <v>1824</v>
      </c>
      <c r="J181" s="7" cm="1">
        <f t="array" ref="J181">G181-(G181*TSS)</f>
        <v>56454</v>
      </c>
      <c r="K181" s="8">
        <f t="shared" ref="K181" si="351">IF((J181*12)&lt;=SMAX,0,IF(AND((J181*12)&gt;=SMIN2,(J181*12)&lt;=SMAXN2),(((J181*12)-SMIN2)*PORCN1)/12,IF(AND((J181*12)&gt;=SMIN3,(J181*12)&lt;=SMAXN3),(((((J181*12)-SMIN3)*PORCN2)+VAFN3)/12),(((((J181*12)-SMAXN4)*PORCN3)+VAFN4)/12))))</f>
        <v>3486.6498333333329</v>
      </c>
      <c r="L181" s="20">
        <f t="shared" ref="L181" si="352">(G181*TSS)+K181+25</f>
        <v>7057.6498333333329</v>
      </c>
      <c r="M181" s="12">
        <f t="shared" si="264"/>
        <v>52942.350166666671</v>
      </c>
    </row>
    <row r="182" spans="1:13" x14ac:dyDescent="0.2">
      <c r="A182" s="4">
        <v>177</v>
      </c>
      <c r="B182" s="4" t="s">
        <v>363</v>
      </c>
      <c r="C182" s="4" t="s">
        <v>374</v>
      </c>
      <c r="D182" s="13" t="s">
        <v>16</v>
      </c>
      <c r="E182" s="13" t="s">
        <v>31</v>
      </c>
      <c r="F182" s="4" t="s">
        <v>18</v>
      </c>
      <c r="G182" s="7">
        <v>75000</v>
      </c>
      <c r="H182" s="7">
        <f t="shared" si="260"/>
        <v>2152.5</v>
      </c>
      <c r="I182" s="7">
        <f t="shared" si="261"/>
        <v>2280</v>
      </c>
      <c r="J182" s="7" cm="1">
        <f t="array" ref="J182">G182-(G182*TSS)</f>
        <v>70567.5</v>
      </c>
      <c r="K182" s="8">
        <f t="shared" ref="K182" si="353">IF((J182*12)&lt;=SMAX,0,IF(AND((J182*12)&gt;=SMIN2,(J182*12)&lt;=SMAXN2),(((J182*12)-SMIN2)*PORCN1)/12,IF(AND((J182*12)&gt;=SMIN3,(J182*12)&lt;=SMAXN3),(((((J182*12)-SMIN3)*PORCN2)+VAFN3)/12),(((((J182*12)-SMAXN4)*PORCN3)+VAFN4)/12))))</f>
        <v>6309.3498333333337</v>
      </c>
      <c r="L182" s="20">
        <f t="shared" ref="L182" si="354">(G182*TSS)+K182+25</f>
        <v>10766.849833333334</v>
      </c>
      <c r="M182" s="12">
        <f t="shared" si="264"/>
        <v>64233.150166666666</v>
      </c>
    </row>
    <row r="183" spans="1:13" x14ac:dyDescent="0.2">
      <c r="A183" s="3">
        <v>178</v>
      </c>
      <c r="B183" s="4" t="s">
        <v>364</v>
      </c>
      <c r="C183" s="4" t="s">
        <v>167</v>
      </c>
      <c r="D183" s="13" t="s">
        <v>21</v>
      </c>
      <c r="E183" s="13" t="s">
        <v>31</v>
      </c>
      <c r="F183" s="4" t="s">
        <v>18</v>
      </c>
      <c r="G183" s="7">
        <v>50000</v>
      </c>
      <c r="H183" s="7">
        <f t="shared" si="260"/>
        <v>1435</v>
      </c>
      <c r="I183" s="7">
        <f t="shared" si="261"/>
        <v>1520</v>
      </c>
      <c r="J183" s="7" cm="1">
        <f t="array" ref="J183">G183-(G183*TSS)</f>
        <v>47045</v>
      </c>
      <c r="K183" s="8">
        <f t="shared" ref="K183" si="355">IF((J183*12)&lt;=SMAX,0,IF(AND((J183*12)&gt;=SMIN2,(J183*12)&lt;=SMAXN2),(((J183*12)-SMIN2)*PORCN1)/12,IF(AND((J183*12)&gt;=SMIN3,(J183*12)&lt;=SMAXN3),(((((J183*12)-SMIN3)*PORCN2)+VAFN3)/12),(((((J183*12)-SMAXN4)*PORCN3)+VAFN4)/12))))</f>
        <v>1853.9998749999997</v>
      </c>
      <c r="L183" s="20">
        <f t="shared" ref="L183" si="356">(G183*TSS)+K183+25</f>
        <v>4833.9998749999995</v>
      </c>
      <c r="M183" s="12">
        <f t="shared" si="264"/>
        <v>45166.000124999999</v>
      </c>
    </row>
    <row r="184" spans="1:13" x14ac:dyDescent="0.2">
      <c r="A184" s="4">
        <v>179</v>
      </c>
      <c r="B184" s="4" t="s">
        <v>365</v>
      </c>
      <c r="C184" s="4" t="s">
        <v>377</v>
      </c>
      <c r="D184" s="13" t="s">
        <v>16</v>
      </c>
      <c r="E184" s="13" t="s">
        <v>31</v>
      </c>
      <c r="F184" s="4" t="s">
        <v>229</v>
      </c>
      <c r="G184" s="7">
        <v>70000</v>
      </c>
      <c r="H184" s="7">
        <f t="shared" si="260"/>
        <v>2009</v>
      </c>
      <c r="I184" s="7">
        <f t="shared" si="261"/>
        <v>2128</v>
      </c>
      <c r="J184" s="7" cm="1">
        <f t="array" ref="J184">G184-(G184*TSS)</f>
        <v>65863</v>
      </c>
      <c r="K184" s="8">
        <f t="shared" ref="K184" si="357">IF((J184*12)&lt;=SMAX,0,IF(AND((J184*12)&gt;=SMIN2,(J184*12)&lt;=SMAXN2),(((J184*12)-SMIN2)*PORCN1)/12,IF(AND((J184*12)&gt;=SMIN3,(J184*12)&lt;=SMAXN3),(((((J184*12)-SMIN3)*PORCN2)+VAFN3)/12),(((((J184*12)-SMAXN4)*PORCN3)+VAFN4)/12))))</f>
        <v>5368.4498333333331</v>
      </c>
      <c r="L184" s="20">
        <f t="shared" ref="L184" si="358">(G184*TSS)+K184+25</f>
        <v>9530.4498333333322</v>
      </c>
      <c r="M184" s="12">
        <f t="shared" si="264"/>
        <v>60469.550166666668</v>
      </c>
    </row>
    <row r="185" spans="1:13" x14ac:dyDescent="0.2">
      <c r="A185" s="3">
        <v>180</v>
      </c>
      <c r="B185" s="4" t="s">
        <v>367</v>
      </c>
      <c r="C185" s="4" t="s">
        <v>379</v>
      </c>
      <c r="D185" s="13" t="s">
        <v>21</v>
      </c>
      <c r="E185" s="13" t="s">
        <v>31</v>
      </c>
      <c r="F185" s="4" t="s">
        <v>18</v>
      </c>
      <c r="G185" s="7">
        <v>110000</v>
      </c>
      <c r="H185" s="7">
        <f t="shared" si="260"/>
        <v>3157</v>
      </c>
      <c r="I185" s="7">
        <f t="shared" si="261"/>
        <v>3344</v>
      </c>
      <c r="J185" s="7" cm="1">
        <f t="array" ref="J185">G185-(G185*TSS)</f>
        <v>103499</v>
      </c>
      <c r="K185" s="8">
        <f t="shared" ref="K185" si="359">IF((J185*12)&lt;=SMAX,0,IF(AND((J185*12)&gt;=SMIN2,(J185*12)&lt;=SMAXN2),(((J185*12)-SMIN2)*PORCN1)/12,IF(AND((J185*12)&gt;=SMIN3,(J185*12)&lt;=SMAXN3),(((((J185*12)-SMIN3)*PORCN2)+VAFN3)/12),(((((J185*12)-SMAXN4)*PORCN3)+VAFN4)/12))))</f>
        <v>14457.687291666667</v>
      </c>
      <c r="L185" s="20">
        <f t="shared" ref="L185" si="360">(G185*TSS)+K185+25</f>
        <v>20983.687291666669</v>
      </c>
      <c r="M185" s="12">
        <f t="shared" si="264"/>
        <v>89016.312708333338</v>
      </c>
    </row>
    <row r="186" spans="1:13" x14ac:dyDescent="0.2">
      <c r="A186" s="4">
        <v>181</v>
      </c>
      <c r="B186" s="4" t="s">
        <v>369</v>
      </c>
      <c r="C186" s="4" t="s">
        <v>381</v>
      </c>
      <c r="D186" s="13" t="s">
        <v>21</v>
      </c>
      <c r="E186" s="13" t="s">
        <v>31</v>
      </c>
      <c r="F186" s="4" t="s">
        <v>117</v>
      </c>
      <c r="G186" s="7">
        <v>60000</v>
      </c>
      <c r="H186" s="7">
        <f t="shared" si="260"/>
        <v>1722</v>
      </c>
      <c r="I186" s="7">
        <f t="shared" si="261"/>
        <v>1824</v>
      </c>
      <c r="J186" s="7" cm="1">
        <f t="array" ref="J186">G186-(G186*TSS)</f>
        <v>56454</v>
      </c>
      <c r="K186" s="8">
        <f t="shared" ref="K186" si="361">IF((J186*12)&lt;=SMAX,0,IF(AND((J186*12)&gt;=SMIN2,(J186*12)&lt;=SMAXN2),(((J186*12)-SMIN2)*PORCN1)/12,IF(AND((J186*12)&gt;=SMIN3,(J186*12)&lt;=SMAXN3),(((((J186*12)-SMIN3)*PORCN2)+VAFN3)/12),(((((J186*12)-SMAXN4)*PORCN3)+VAFN4)/12))))</f>
        <v>3486.6498333333329</v>
      </c>
      <c r="L186" s="20">
        <f t="shared" ref="L186" si="362">(G186*TSS)+K186+25</f>
        <v>7057.6498333333329</v>
      </c>
      <c r="M186" s="12">
        <f t="shared" si="264"/>
        <v>52942.350166666671</v>
      </c>
    </row>
    <row r="187" spans="1:13" x14ac:dyDescent="0.2">
      <c r="A187" s="3">
        <v>182</v>
      </c>
      <c r="B187" s="4" t="s">
        <v>370</v>
      </c>
      <c r="C187" s="4" t="s">
        <v>258</v>
      </c>
      <c r="D187" s="13" t="s">
        <v>21</v>
      </c>
      <c r="E187" s="13" t="s">
        <v>31</v>
      </c>
      <c r="F187" s="4" t="s">
        <v>372</v>
      </c>
      <c r="G187" s="7">
        <v>35000</v>
      </c>
      <c r="H187" s="7">
        <f t="shared" si="260"/>
        <v>1004.5</v>
      </c>
      <c r="I187" s="7">
        <f t="shared" si="261"/>
        <v>1064</v>
      </c>
      <c r="J187" s="7" cm="1">
        <f t="array" ref="J187">G187-(G187*TSS)</f>
        <v>32931.5</v>
      </c>
      <c r="K187" s="8">
        <f t="shared" ref="K187" si="363">IF((J187*12)&lt;=SMAX,0,IF(AND((J187*12)&gt;=SMIN2,(J187*12)&lt;=SMAXN2),(((J187*12)-SMIN2)*PORCN1)/12,IF(AND((J187*12)&gt;=SMIN3,(J187*12)&lt;=SMAXN3),(((((J187*12)-SMIN3)*PORCN2)+VAFN3)/12),(((((J187*12)-SMAXN4)*PORCN3)+VAFN4)/12))))</f>
        <v>0</v>
      </c>
      <c r="L187" s="20">
        <f t="shared" ref="L187" si="364">(G187*TSS)+K187+25</f>
        <v>2093.5</v>
      </c>
      <c r="M187" s="12">
        <f t="shared" si="264"/>
        <v>32906.5</v>
      </c>
    </row>
    <row r="188" spans="1:13" x14ac:dyDescent="0.2">
      <c r="A188" s="4">
        <v>183</v>
      </c>
      <c r="B188" s="4" t="s">
        <v>373</v>
      </c>
      <c r="C188" s="4" t="s">
        <v>384</v>
      </c>
      <c r="D188" s="13" t="s">
        <v>21</v>
      </c>
      <c r="E188" s="13" t="s">
        <v>31</v>
      </c>
      <c r="F188" s="4" t="s">
        <v>145</v>
      </c>
      <c r="G188" s="7">
        <v>75000</v>
      </c>
      <c r="H188" s="7">
        <f t="shared" si="260"/>
        <v>2152.5</v>
      </c>
      <c r="I188" s="7">
        <f t="shared" si="261"/>
        <v>2280</v>
      </c>
      <c r="J188" s="7" cm="1">
        <f t="array" ref="J188">G188-(G188*TSS)</f>
        <v>70567.5</v>
      </c>
      <c r="K188" s="8">
        <f t="shared" ref="K188" si="365">IF((J188*12)&lt;=SMAX,0,IF(AND((J188*12)&gt;=SMIN2,(J188*12)&lt;=SMAXN2),(((J188*12)-SMIN2)*PORCN1)/12,IF(AND((J188*12)&gt;=SMIN3,(J188*12)&lt;=SMAXN3),(((((J188*12)-SMIN3)*PORCN2)+VAFN3)/12),(((((J188*12)-SMAXN4)*PORCN3)+VAFN4)/12))))</f>
        <v>6309.3498333333337</v>
      </c>
      <c r="L188" s="20">
        <f t="shared" ref="L188" si="366">(G188*TSS)+K188+25</f>
        <v>10766.849833333334</v>
      </c>
      <c r="M188" s="12">
        <f t="shared" si="264"/>
        <v>64233.150166666666</v>
      </c>
    </row>
    <row r="189" spans="1:13" x14ac:dyDescent="0.2">
      <c r="A189" s="3">
        <v>184</v>
      </c>
      <c r="B189" s="4" t="s">
        <v>375</v>
      </c>
      <c r="C189" s="4" t="s">
        <v>386</v>
      </c>
      <c r="D189" s="13" t="s">
        <v>21</v>
      </c>
      <c r="E189" s="13" t="s">
        <v>31</v>
      </c>
      <c r="F189" s="4" t="s">
        <v>38</v>
      </c>
      <c r="G189" s="7">
        <v>90000</v>
      </c>
      <c r="H189" s="7">
        <f t="shared" si="260"/>
        <v>2583</v>
      </c>
      <c r="I189" s="7">
        <f t="shared" si="261"/>
        <v>2736</v>
      </c>
      <c r="J189" s="7" cm="1">
        <f t="array" ref="J189">G189-(G189*TSS)</f>
        <v>84681</v>
      </c>
      <c r="K189" s="8">
        <f t="shared" ref="K189" si="367">IF((J189*12)&lt;=SMAX,0,IF(AND((J189*12)&gt;=SMIN2,(J189*12)&lt;=SMAXN2),(((J189*12)-SMIN2)*PORCN1)/12,IF(AND((J189*12)&gt;=SMIN3,(J189*12)&lt;=SMAXN3),(((((J189*12)-SMIN3)*PORCN2)+VAFN3)/12),(((((J189*12)-SMAXN4)*PORCN3)+VAFN4)/12))))</f>
        <v>9753.1872916666671</v>
      </c>
      <c r="L189" s="20">
        <f t="shared" ref="L189" si="368">(G189*TSS)+K189+25</f>
        <v>15097.187291666667</v>
      </c>
      <c r="M189" s="12">
        <f t="shared" si="264"/>
        <v>74902.812708333338</v>
      </c>
    </row>
    <row r="190" spans="1:13" x14ac:dyDescent="0.2">
      <c r="A190" s="4">
        <v>185</v>
      </c>
      <c r="B190" s="4" t="s">
        <v>376</v>
      </c>
      <c r="C190" s="4" t="s">
        <v>388</v>
      </c>
      <c r="D190" s="13" t="s">
        <v>16</v>
      </c>
      <c r="E190" s="13" t="s">
        <v>31</v>
      </c>
      <c r="F190" s="4" t="s">
        <v>229</v>
      </c>
      <c r="G190" s="7">
        <v>50000</v>
      </c>
      <c r="H190" s="7">
        <f t="shared" si="260"/>
        <v>1435</v>
      </c>
      <c r="I190" s="7">
        <f t="shared" si="261"/>
        <v>1520</v>
      </c>
      <c r="J190" s="7" cm="1">
        <f t="array" ref="J190">G190-(G190*TSS)</f>
        <v>47045</v>
      </c>
      <c r="K190" s="8">
        <f t="shared" ref="K190" si="369">IF((J190*12)&lt;=SMAX,0,IF(AND((J190*12)&gt;=SMIN2,(J190*12)&lt;=SMAXN2),(((J190*12)-SMIN2)*PORCN1)/12,IF(AND((J190*12)&gt;=SMIN3,(J190*12)&lt;=SMAXN3),(((((J190*12)-SMIN3)*PORCN2)+VAFN3)/12),(((((J190*12)-SMAXN4)*PORCN3)+VAFN4)/12))))</f>
        <v>1853.9998749999997</v>
      </c>
      <c r="L190" s="20">
        <f t="shared" ref="L190" si="370">(G190*TSS)+K190+25</f>
        <v>4833.9998749999995</v>
      </c>
      <c r="M190" s="12">
        <f t="shared" si="264"/>
        <v>45166.000124999999</v>
      </c>
    </row>
    <row r="191" spans="1:13" x14ac:dyDescent="0.2">
      <c r="A191" s="3">
        <v>186</v>
      </c>
      <c r="B191" s="4" t="s">
        <v>378</v>
      </c>
      <c r="C191" s="4" t="s">
        <v>390</v>
      </c>
      <c r="D191" s="13" t="s">
        <v>21</v>
      </c>
      <c r="E191" s="13" t="s">
        <v>31</v>
      </c>
      <c r="F191" s="4" t="s">
        <v>372</v>
      </c>
      <c r="G191" s="7">
        <v>25000</v>
      </c>
      <c r="H191" s="7">
        <f t="shared" si="260"/>
        <v>717.5</v>
      </c>
      <c r="I191" s="7">
        <f t="shared" si="261"/>
        <v>760</v>
      </c>
      <c r="J191" s="7" cm="1">
        <f t="array" ref="J191">G191-(G191*TSS)</f>
        <v>23522.5</v>
      </c>
      <c r="K191" s="8">
        <f t="shared" ref="K191" si="371">IF((J191*12)&lt;=SMAX,0,IF(AND((J191*12)&gt;=SMIN2,(J191*12)&lt;=SMAXN2),(((J191*12)-SMIN2)*PORCN1)/12,IF(AND((J191*12)&gt;=SMIN3,(J191*12)&lt;=SMAXN3),(((((J191*12)-SMIN3)*PORCN2)+VAFN3)/12),(((((J191*12)-SMAXN4)*PORCN3)+VAFN4)/12))))</f>
        <v>0</v>
      </c>
      <c r="L191" s="20">
        <f t="shared" ref="L191" si="372">(G191*TSS)+K191+25</f>
        <v>1502.5</v>
      </c>
      <c r="M191" s="12">
        <f t="shared" si="264"/>
        <v>23497.5</v>
      </c>
    </row>
    <row r="192" spans="1:13" x14ac:dyDescent="0.2">
      <c r="A192" s="4">
        <v>187</v>
      </c>
      <c r="B192" s="4" t="s">
        <v>380</v>
      </c>
      <c r="C192" s="4" t="s">
        <v>243</v>
      </c>
      <c r="D192" s="13" t="s">
        <v>21</v>
      </c>
      <c r="E192" s="13" t="s">
        <v>31</v>
      </c>
      <c r="F192" s="4" t="s">
        <v>292</v>
      </c>
      <c r="G192" s="7">
        <v>35000</v>
      </c>
      <c r="H192" s="7">
        <f t="shared" si="260"/>
        <v>1004.5</v>
      </c>
      <c r="I192" s="7">
        <f t="shared" si="261"/>
        <v>1064</v>
      </c>
      <c r="J192" s="7" cm="1">
        <f t="array" ref="J192">G192-(G192*TSS)</f>
        <v>32931.5</v>
      </c>
      <c r="K192" s="8">
        <f t="shared" ref="K192" si="373">IF((J192*12)&lt;=SMAX,0,IF(AND((J192*12)&gt;=SMIN2,(J192*12)&lt;=SMAXN2),(((J192*12)-SMIN2)*PORCN1)/12,IF(AND((J192*12)&gt;=SMIN3,(J192*12)&lt;=SMAXN3),(((((J192*12)-SMIN3)*PORCN2)+VAFN3)/12),(((((J192*12)-SMAXN4)*PORCN3)+VAFN4)/12))))</f>
        <v>0</v>
      </c>
      <c r="L192" s="20">
        <f t="shared" ref="L192" si="374">(G192*TSS)+K192+25</f>
        <v>2093.5</v>
      </c>
      <c r="M192" s="12">
        <f t="shared" si="264"/>
        <v>32906.5</v>
      </c>
    </row>
    <row r="193" spans="1:13" x14ac:dyDescent="0.2">
      <c r="A193" s="3">
        <v>188</v>
      </c>
      <c r="B193" s="4" t="s">
        <v>382</v>
      </c>
      <c r="C193" s="4" t="s">
        <v>393</v>
      </c>
      <c r="D193" s="13" t="s">
        <v>21</v>
      </c>
      <c r="E193" s="13" t="s">
        <v>31</v>
      </c>
      <c r="F193" s="4" t="s">
        <v>49</v>
      </c>
      <c r="G193" s="7">
        <v>25000</v>
      </c>
      <c r="H193" s="7">
        <f t="shared" si="260"/>
        <v>717.5</v>
      </c>
      <c r="I193" s="7">
        <f t="shared" si="261"/>
        <v>760</v>
      </c>
      <c r="J193" s="7" cm="1">
        <f t="array" ref="J193">G193-(G193*TSS)</f>
        <v>23522.5</v>
      </c>
      <c r="K193" s="8">
        <f t="shared" ref="K193" si="375">IF((J193*12)&lt;=SMAX,0,IF(AND((J193*12)&gt;=SMIN2,(J193*12)&lt;=SMAXN2),(((J193*12)-SMIN2)*PORCN1)/12,IF(AND((J193*12)&gt;=SMIN3,(J193*12)&lt;=SMAXN3),(((((J193*12)-SMIN3)*PORCN2)+VAFN3)/12),(((((J193*12)-SMAXN4)*PORCN3)+VAFN4)/12))))</f>
        <v>0</v>
      </c>
      <c r="L193" s="20">
        <f t="shared" ref="L193" si="376">(G193*TSS)+K193+25</f>
        <v>1502.5</v>
      </c>
      <c r="M193" s="12">
        <f t="shared" si="264"/>
        <v>23497.5</v>
      </c>
    </row>
    <row r="194" spans="1:13" x14ac:dyDescent="0.2">
      <c r="A194" s="4">
        <v>189</v>
      </c>
      <c r="B194" s="4" t="s">
        <v>383</v>
      </c>
      <c r="C194" s="4" t="s">
        <v>395</v>
      </c>
      <c r="D194" s="13" t="s">
        <v>21</v>
      </c>
      <c r="E194" s="13" t="s">
        <v>31</v>
      </c>
      <c r="F194" s="4" t="s">
        <v>145</v>
      </c>
      <c r="G194" s="7">
        <v>30000</v>
      </c>
      <c r="H194" s="7">
        <f t="shared" si="260"/>
        <v>861</v>
      </c>
      <c r="I194" s="7">
        <f t="shared" si="261"/>
        <v>912</v>
      </c>
      <c r="J194" s="7" cm="1">
        <f t="array" ref="J194">G194-(G194*TSS)</f>
        <v>28227</v>
      </c>
      <c r="K194" s="8">
        <f t="shared" ref="K194" si="377">IF((J194*12)&lt;=SMAX,0,IF(AND((J194*12)&gt;=SMIN2,(J194*12)&lt;=SMAXN2),(((J194*12)-SMIN2)*PORCN1)/12,IF(AND((J194*12)&gt;=SMIN3,(J194*12)&lt;=SMAXN3),(((((J194*12)-SMIN3)*PORCN2)+VAFN3)/12),(((((J194*12)-SMAXN4)*PORCN3)+VAFN4)/12))))</f>
        <v>0</v>
      </c>
      <c r="L194" s="20">
        <f t="shared" ref="L194" si="378">(G194*TSS)+K194+25</f>
        <v>1798</v>
      </c>
      <c r="M194" s="12">
        <f t="shared" si="264"/>
        <v>28202</v>
      </c>
    </row>
    <row r="195" spans="1:13" x14ac:dyDescent="0.2">
      <c r="A195" s="3">
        <v>190</v>
      </c>
      <c r="B195" s="4" t="s">
        <v>385</v>
      </c>
      <c r="C195" s="4" t="s">
        <v>397</v>
      </c>
      <c r="D195" s="13" t="s">
        <v>16</v>
      </c>
      <c r="E195" s="13" t="s">
        <v>31</v>
      </c>
      <c r="F195" s="4" t="s">
        <v>41</v>
      </c>
      <c r="G195" s="7">
        <v>50000</v>
      </c>
      <c r="H195" s="7">
        <f t="shared" si="260"/>
        <v>1435</v>
      </c>
      <c r="I195" s="7">
        <f t="shared" si="261"/>
        <v>1520</v>
      </c>
      <c r="J195" s="7" cm="1">
        <f t="array" ref="J195">G195-(G195*TSS)</f>
        <v>47045</v>
      </c>
      <c r="K195" s="8">
        <f t="shared" ref="K195" si="379">IF((J195*12)&lt;=SMAX,0,IF(AND((J195*12)&gt;=SMIN2,(J195*12)&lt;=SMAXN2),(((J195*12)-SMIN2)*PORCN1)/12,IF(AND((J195*12)&gt;=SMIN3,(J195*12)&lt;=SMAXN3),(((((J195*12)-SMIN3)*PORCN2)+VAFN3)/12),(((((J195*12)-SMAXN4)*PORCN3)+VAFN4)/12))))</f>
        <v>1853.9998749999997</v>
      </c>
      <c r="L195" s="20">
        <f t="shared" ref="L195" si="380">(G195*TSS)+K195+25</f>
        <v>4833.9998749999995</v>
      </c>
      <c r="M195" s="12">
        <f t="shared" si="264"/>
        <v>45166.000124999999</v>
      </c>
    </row>
    <row r="196" spans="1:13" x14ac:dyDescent="0.2">
      <c r="A196" s="4">
        <v>191</v>
      </c>
      <c r="B196" s="4" t="s">
        <v>387</v>
      </c>
      <c r="C196" s="4" t="s">
        <v>400</v>
      </c>
      <c r="D196" s="13" t="s">
        <v>21</v>
      </c>
      <c r="E196" s="13" t="s">
        <v>31</v>
      </c>
      <c r="F196" s="4" t="s">
        <v>224</v>
      </c>
      <c r="G196" s="7">
        <v>60000</v>
      </c>
      <c r="H196" s="7">
        <f t="shared" si="260"/>
        <v>1722</v>
      </c>
      <c r="I196" s="7">
        <f t="shared" si="261"/>
        <v>1824</v>
      </c>
      <c r="J196" s="7" cm="1">
        <f t="array" ref="J196">G196-(G196*TSS)</f>
        <v>56454</v>
      </c>
      <c r="K196" s="8">
        <f t="shared" ref="K196" si="381">IF((J196*12)&lt;=SMAX,0,IF(AND((J196*12)&gt;=SMIN2,(J196*12)&lt;=SMAXN2),(((J196*12)-SMIN2)*PORCN1)/12,IF(AND((J196*12)&gt;=SMIN3,(J196*12)&lt;=SMAXN3),(((((J196*12)-SMIN3)*PORCN2)+VAFN3)/12),(((((J196*12)-SMAXN4)*PORCN3)+VAFN4)/12))))</f>
        <v>3486.6498333333329</v>
      </c>
      <c r="L196" s="20">
        <f t="shared" ref="L196" si="382">(G196*TSS)+K196+25</f>
        <v>7057.6498333333329</v>
      </c>
      <c r="M196" s="12">
        <f t="shared" si="264"/>
        <v>52942.350166666671</v>
      </c>
    </row>
    <row r="197" spans="1:13" x14ac:dyDescent="0.2">
      <c r="A197" s="3">
        <v>192</v>
      </c>
      <c r="B197" s="4" t="s">
        <v>389</v>
      </c>
      <c r="C197" s="4" t="s">
        <v>403</v>
      </c>
      <c r="D197" s="13" t="s">
        <v>21</v>
      </c>
      <c r="E197" s="13" t="s">
        <v>31</v>
      </c>
      <c r="F197" s="4" t="s">
        <v>49</v>
      </c>
      <c r="G197" s="7">
        <v>75000</v>
      </c>
      <c r="H197" s="7">
        <f t="shared" si="260"/>
        <v>2152.5</v>
      </c>
      <c r="I197" s="7">
        <f t="shared" si="261"/>
        <v>2280</v>
      </c>
      <c r="J197" s="7" cm="1">
        <f t="array" ref="J197">G197-(G197*TSS)</f>
        <v>70567.5</v>
      </c>
      <c r="K197" s="8">
        <f t="shared" ref="K197" si="383">IF((J197*12)&lt;=SMAX,0,IF(AND((J197*12)&gt;=SMIN2,(J197*12)&lt;=SMAXN2),(((J197*12)-SMIN2)*PORCN1)/12,IF(AND((J197*12)&gt;=SMIN3,(J197*12)&lt;=SMAXN3),(((((J197*12)-SMIN3)*PORCN2)+VAFN3)/12),(((((J197*12)-SMAXN4)*PORCN3)+VAFN4)/12))))</f>
        <v>6309.3498333333337</v>
      </c>
      <c r="L197" s="20">
        <f t="shared" ref="L197" si="384">(G197*TSS)+K197+25</f>
        <v>10766.849833333334</v>
      </c>
      <c r="M197" s="12">
        <f t="shared" si="264"/>
        <v>64233.150166666666</v>
      </c>
    </row>
    <row r="198" spans="1:13" x14ac:dyDescent="0.2">
      <c r="A198" s="4">
        <v>193</v>
      </c>
      <c r="B198" s="4" t="s">
        <v>391</v>
      </c>
      <c r="C198" s="4" t="s">
        <v>217</v>
      </c>
      <c r="D198" s="13" t="s">
        <v>21</v>
      </c>
      <c r="E198" s="13" t="s">
        <v>31</v>
      </c>
      <c r="F198" s="4" t="s">
        <v>92</v>
      </c>
      <c r="G198" s="7">
        <v>75000</v>
      </c>
      <c r="H198" s="7">
        <f t="shared" si="260"/>
        <v>2152.5</v>
      </c>
      <c r="I198" s="7">
        <f t="shared" si="261"/>
        <v>2280</v>
      </c>
      <c r="J198" s="7" cm="1">
        <f t="array" ref="J198">G198-(G198*TSS)</f>
        <v>70567.5</v>
      </c>
      <c r="K198" s="8">
        <f t="shared" ref="K198" si="385">IF((J198*12)&lt;=SMAX,0,IF(AND((J198*12)&gt;=SMIN2,(J198*12)&lt;=SMAXN2),(((J198*12)-SMIN2)*PORCN1)/12,IF(AND((J198*12)&gt;=SMIN3,(J198*12)&lt;=SMAXN3),(((((J198*12)-SMIN3)*PORCN2)+VAFN3)/12),(((((J198*12)-SMAXN4)*PORCN3)+VAFN4)/12))))</f>
        <v>6309.3498333333337</v>
      </c>
      <c r="L198" s="20">
        <f t="shared" ref="L198" si="386">(G198*TSS)+K198+25</f>
        <v>10766.849833333334</v>
      </c>
      <c r="M198" s="12">
        <f t="shared" si="264"/>
        <v>64233.150166666666</v>
      </c>
    </row>
    <row r="199" spans="1:13" x14ac:dyDescent="0.2">
      <c r="A199" s="3">
        <v>194</v>
      </c>
      <c r="B199" s="4" t="s">
        <v>392</v>
      </c>
      <c r="C199" s="4" t="s">
        <v>406</v>
      </c>
      <c r="D199" s="13" t="s">
        <v>16</v>
      </c>
      <c r="E199" s="13" t="s">
        <v>31</v>
      </c>
      <c r="F199" s="4" t="s">
        <v>203</v>
      </c>
      <c r="G199" s="7">
        <v>31500</v>
      </c>
      <c r="H199" s="7">
        <f t="shared" si="260"/>
        <v>904.05</v>
      </c>
      <c r="I199" s="7">
        <f t="shared" si="261"/>
        <v>957.6</v>
      </c>
      <c r="J199" s="7" cm="1">
        <f t="array" ref="J199">G199-(G199*TSS)</f>
        <v>29638.35</v>
      </c>
      <c r="K199" s="8">
        <f t="shared" ref="K199" si="387">IF((J199*12)&lt;=SMAX,0,IF(AND((J199*12)&gt;=SMIN2,(J199*12)&lt;=SMAXN2),(((J199*12)-SMIN2)*PORCN1)/12,IF(AND((J199*12)&gt;=SMIN3,(J199*12)&lt;=SMAXN3),(((((J199*12)-SMIN3)*PORCN2)+VAFN3)/12),(((((J199*12)-SMAXN4)*PORCN3)+VAFN4)/12))))</f>
        <v>0</v>
      </c>
      <c r="L199" s="20">
        <f t="shared" ref="L199" si="388">(G199*TSS)+K199+25</f>
        <v>1886.65</v>
      </c>
      <c r="M199" s="12">
        <f t="shared" si="264"/>
        <v>29613.35</v>
      </c>
    </row>
    <row r="200" spans="1:13" x14ac:dyDescent="0.2">
      <c r="A200" s="4">
        <v>195</v>
      </c>
      <c r="B200" s="4" t="s">
        <v>394</v>
      </c>
      <c r="C200" s="4" t="s">
        <v>393</v>
      </c>
      <c r="D200" s="13" t="s">
        <v>16</v>
      </c>
      <c r="E200" s="13" t="s">
        <v>31</v>
      </c>
      <c r="F200" s="4" t="s">
        <v>355</v>
      </c>
      <c r="G200" s="7">
        <v>25000</v>
      </c>
      <c r="H200" s="7">
        <f t="shared" ref="H200:H263" si="389">2.87%*G200</f>
        <v>717.5</v>
      </c>
      <c r="I200" s="7">
        <f t="shared" ref="I200:I263" si="390">3.04%*G200</f>
        <v>760</v>
      </c>
      <c r="J200" s="7" cm="1">
        <f t="array" ref="J200">G200-(G200*TSS)</f>
        <v>23522.5</v>
      </c>
      <c r="K200" s="8">
        <f t="shared" ref="K200" si="391">IF((J200*12)&lt;=SMAX,0,IF(AND((J200*12)&gt;=SMIN2,(J200*12)&lt;=SMAXN2),(((J200*12)-SMIN2)*PORCN1)/12,IF(AND((J200*12)&gt;=SMIN3,(J200*12)&lt;=SMAXN3),(((((J200*12)-SMIN3)*PORCN2)+VAFN3)/12),(((((J200*12)-SMAXN4)*PORCN3)+VAFN4)/12))))</f>
        <v>0</v>
      </c>
      <c r="L200" s="20">
        <f t="shared" ref="L200" si="392">(G200*TSS)+K200+25</f>
        <v>1502.5</v>
      </c>
      <c r="M200" s="12">
        <f t="shared" ref="M200:M263" si="393">+G200-L200</f>
        <v>23497.5</v>
      </c>
    </row>
    <row r="201" spans="1:13" x14ac:dyDescent="0.2">
      <c r="A201" s="3">
        <v>196</v>
      </c>
      <c r="B201" s="4" t="s">
        <v>396</v>
      </c>
      <c r="C201" s="4" t="s">
        <v>116</v>
      </c>
      <c r="D201" s="13" t="s">
        <v>21</v>
      </c>
      <c r="E201" s="13" t="s">
        <v>31</v>
      </c>
      <c r="F201" s="4" t="s">
        <v>398</v>
      </c>
      <c r="G201" s="7">
        <v>50000</v>
      </c>
      <c r="H201" s="7">
        <f t="shared" si="389"/>
        <v>1435</v>
      </c>
      <c r="I201" s="7">
        <f t="shared" si="390"/>
        <v>1520</v>
      </c>
      <c r="J201" s="7" cm="1">
        <f t="array" ref="J201">G201-(G201*TSS)</f>
        <v>47045</v>
      </c>
      <c r="K201" s="8">
        <f t="shared" ref="K201" si="394">IF((J201*12)&lt;=SMAX,0,IF(AND((J201*12)&gt;=SMIN2,(J201*12)&lt;=SMAXN2),(((J201*12)-SMIN2)*PORCN1)/12,IF(AND((J201*12)&gt;=SMIN3,(J201*12)&lt;=SMAXN3),(((((J201*12)-SMIN3)*PORCN2)+VAFN3)/12),(((((J201*12)-SMAXN4)*PORCN3)+VAFN4)/12))))</f>
        <v>1853.9998749999997</v>
      </c>
      <c r="L201" s="20">
        <f t="shared" ref="L201" si="395">(G201*TSS)+K201+25</f>
        <v>4833.9998749999995</v>
      </c>
      <c r="M201" s="12">
        <f t="shared" si="393"/>
        <v>45166.000124999999</v>
      </c>
    </row>
    <row r="202" spans="1:13" x14ac:dyDescent="0.2">
      <c r="A202" s="4">
        <v>197</v>
      </c>
      <c r="B202" s="4" t="s">
        <v>399</v>
      </c>
      <c r="C202" s="4" t="s">
        <v>133</v>
      </c>
      <c r="D202" s="13" t="s">
        <v>16</v>
      </c>
      <c r="E202" s="13" t="s">
        <v>31</v>
      </c>
      <c r="F202" s="4" t="s">
        <v>401</v>
      </c>
      <c r="G202" s="7">
        <v>35000</v>
      </c>
      <c r="H202" s="7">
        <f t="shared" si="389"/>
        <v>1004.5</v>
      </c>
      <c r="I202" s="7">
        <f t="shared" si="390"/>
        <v>1064</v>
      </c>
      <c r="J202" s="7" cm="1">
        <f t="array" ref="J202">G202-(G202*TSS)</f>
        <v>32931.5</v>
      </c>
      <c r="K202" s="8">
        <f t="shared" ref="K202" si="396">IF((J202*12)&lt;=SMAX,0,IF(AND((J202*12)&gt;=SMIN2,(J202*12)&lt;=SMAXN2),(((J202*12)-SMIN2)*PORCN1)/12,IF(AND((J202*12)&gt;=SMIN3,(J202*12)&lt;=SMAXN3),(((((J202*12)-SMIN3)*PORCN2)+VAFN3)/12),(((((J202*12)-SMAXN4)*PORCN3)+VAFN4)/12))))</f>
        <v>0</v>
      </c>
      <c r="L202" s="20">
        <f t="shared" ref="L202" si="397">(G202*TSS)+K202+25</f>
        <v>2093.5</v>
      </c>
      <c r="M202" s="12">
        <f t="shared" si="393"/>
        <v>32906.5</v>
      </c>
    </row>
    <row r="203" spans="1:13" x14ac:dyDescent="0.2">
      <c r="A203" s="3">
        <v>198</v>
      </c>
      <c r="B203" s="4" t="s">
        <v>402</v>
      </c>
      <c r="C203" s="4" t="s">
        <v>116</v>
      </c>
      <c r="D203" s="13" t="s">
        <v>21</v>
      </c>
      <c r="E203" s="13" t="s">
        <v>31</v>
      </c>
      <c r="F203" s="4" t="s">
        <v>18</v>
      </c>
      <c r="G203" s="7">
        <v>50000</v>
      </c>
      <c r="H203" s="7">
        <f t="shared" si="389"/>
        <v>1435</v>
      </c>
      <c r="I203" s="7">
        <f t="shared" si="390"/>
        <v>1520</v>
      </c>
      <c r="J203" s="7" cm="1">
        <f t="array" ref="J203">G203-(G203*TSS)</f>
        <v>47045</v>
      </c>
      <c r="K203" s="8">
        <f t="shared" ref="K203" si="398">IF((J203*12)&lt;=SMAX,0,IF(AND((J203*12)&gt;=SMIN2,(J203*12)&lt;=SMAXN2),(((J203*12)-SMIN2)*PORCN1)/12,IF(AND((J203*12)&gt;=SMIN3,(J203*12)&lt;=SMAXN3),(((((J203*12)-SMIN3)*PORCN2)+VAFN3)/12),(((((J203*12)-SMAXN4)*PORCN3)+VAFN4)/12))))</f>
        <v>1853.9998749999997</v>
      </c>
      <c r="L203" s="20">
        <f t="shared" ref="L203" si="399">(G203*TSS)+K203+25</f>
        <v>4833.9998749999995</v>
      </c>
      <c r="M203" s="12">
        <f t="shared" si="393"/>
        <v>45166.000124999999</v>
      </c>
    </row>
    <row r="204" spans="1:13" x14ac:dyDescent="0.2">
      <c r="A204" s="4">
        <v>199</v>
      </c>
      <c r="B204" s="4" t="s">
        <v>404</v>
      </c>
      <c r="C204" s="4" t="s">
        <v>413</v>
      </c>
      <c r="D204" s="13" t="s">
        <v>21</v>
      </c>
      <c r="E204" s="13" t="s">
        <v>31</v>
      </c>
      <c r="F204" s="4" t="s">
        <v>18</v>
      </c>
      <c r="G204" s="7">
        <v>90000</v>
      </c>
      <c r="H204" s="7">
        <f t="shared" si="389"/>
        <v>2583</v>
      </c>
      <c r="I204" s="7">
        <f t="shared" si="390"/>
        <v>2736</v>
      </c>
      <c r="J204" s="7" cm="1">
        <f t="array" ref="J204">G204-(G204*TSS)</f>
        <v>84681</v>
      </c>
      <c r="K204" s="8">
        <f t="shared" ref="K204" si="400">IF((J204*12)&lt;=SMAX,0,IF(AND((J204*12)&gt;=SMIN2,(J204*12)&lt;=SMAXN2),(((J204*12)-SMIN2)*PORCN1)/12,IF(AND((J204*12)&gt;=SMIN3,(J204*12)&lt;=SMAXN3),(((((J204*12)-SMIN3)*PORCN2)+VAFN3)/12),(((((J204*12)-SMAXN4)*PORCN3)+VAFN4)/12))))</f>
        <v>9753.1872916666671</v>
      </c>
      <c r="L204" s="20">
        <f t="shared" ref="L204" si="401">(G204*TSS)+K204+25</f>
        <v>15097.187291666667</v>
      </c>
      <c r="M204" s="12">
        <f t="shared" si="393"/>
        <v>74902.812708333338</v>
      </c>
    </row>
    <row r="205" spans="1:13" x14ac:dyDescent="0.2">
      <c r="A205" s="3">
        <v>200</v>
      </c>
      <c r="B205" s="4" t="s">
        <v>405</v>
      </c>
      <c r="C205" s="4" t="s">
        <v>43</v>
      </c>
      <c r="D205" s="13" t="s">
        <v>16</v>
      </c>
      <c r="E205" s="13" t="s">
        <v>31</v>
      </c>
      <c r="F205" s="4" t="s">
        <v>49</v>
      </c>
      <c r="G205" s="7">
        <v>40000</v>
      </c>
      <c r="H205" s="7">
        <f t="shared" si="389"/>
        <v>1148</v>
      </c>
      <c r="I205" s="7">
        <f t="shared" si="390"/>
        <v>1216</v>
      </c>
      <c r="J205" s="7" cm="1">
        <f t="array" ref="J205">G205-(G205*TSS)</f>
        <v>37636</v>
      </c>
      <c r="K205" s="8">
        <f t="shared" ref="K205" si="402">IF((J205*12)&lt;=SMAX,0,IF(AND((J205*12)&gt;=SMIN2,(J205*12)&lt;=SMAXN2),(((J205*12)-SMIN2)*PORCN1)/12,IF(AND((J205*12)&gt;=SMIN3,(J205*12)&lt;=SMAXN3),(((((J205*12)-SMIN3)*PORCN2)+VAFN3)/12),(((((J205*12)-SMAXN4)*PORCN3)+VAFN4)/12))))</f>
        <v>442.64987499999984</v>
      </c>
      <c r="L205" s="20">
        <f t="shared" ref="L205" si="403">(G205*TSS)+K205+25</f>
        <v>2831.6498750000001</v>
      </c>
      <c r="M205" s="12">
        <f t="shared" si="393"/>
        <v>37168.350124999997</v>
      </c>
    </row>
    <row r="206" spans="1:13" x14ac:dyDescent="0.2">
      <c r="A206" s="4">
        <v>201</v>
      </c>
      <c r="B206" s="4" t="s">
        <v>407</v>
      </c>
      <c r="C206" s="4" t="s">
        <v>416</v>
      </c>
      <c r="D206" s="13" t="s">
        <v>16</v>
      </c>
      <c r="E206" s="13" t="s">
        <v>31</v>
      </c>
      <c r="F206" s="4" t="s">
        <v>203</v>
      </c>
      <c r="G206" s="7">
        <v>35000</v>
      </c>
      <c r="H206" s="7">
        <f t="shared" si="389"/>
        <v>1004.5</v>
      </c>
      <c r="I206" s="7">
        <f t="shared" si="390"/>
        <v>1064</v>
      </c>
      <c r="J206" s="7" cm="1">
        <f t="array" ref="J206">G206-(G206*TSS)</f>
        <v>32931.5</v>
      </c>
      <c r="K206" s="8">
        <f t="shared" ref="K206" si="404">IF((J206*12)&lt;=SMAX,0,IF(AND((J206*12)&gt;=SMIN2,(J206*12)&lt;=SMAXN2),(((J206*12)-SMIN2)*PORCN1)/12,IF(AND((J206*12)&gt;=SMIN3,(J206*12)&lt;=SMAXN3),(((((J206*12)-SMIN3)*PORCN2)+VAFN3)/12),(((((J206*12)-SMAXN4)*PORCN3)+VAFN4)/12))))</f>
        <v>0</v>
      </c>
      <c r="L206" s="20">
        <f t="shared" ref="L206" si="405">(G206*TSS)+K206+25</f>
        <v>2093.5</v>
      </c>
      <c r="M206" s="12">
        <f t="shared" si="393"/>
        <v>32906.5</v>
      </c>
    </row>
    <row r="207" spans="1:13" x14ac:dyDescent="0.2">
      <c r="A207" s="3">
        <v>202</v>
      </c>
      <c r="B207" s="4" t="s">
        <v>408</v>
      </c>
      <c r="C207" s="4" t="s">
        <v>418</v>
      </c>
      <c r="D207" s="13" t="s">
        <v>16</v>
      </c>
      <c r="E207" s="13" t="s">
        <v>31</v>
      </c>
      <c r="F207" s="4" t="s">
        <v>355</v>
      </c>
      <c r="G207" s="7">
        <v>75000</v>
      </c>
      <c r="H207" s="7">
        <f t="shared" si="389"/>
        <v>2152.5</v>
      </c>
      <c r="I207" s="7">
        <f t="shared" si="390"/>
        <v>2280</v>
      </c>
      <c r="J207" s="7" cm="1">
        <f t="array" ref="J207">G207-(G207*TSS)</f>
        <v>70567.5</v>
      </c>
      <c r="K207" s="8">
        <f t="shared" ref="K207" si="406">IF((J207*12)&lt;=SMAX,0,IF(AND((J207*12)&gt;=SMIN2,(J207*12)&lt;=SMAXN2),(((J207*12)-SMIN2)*PORCN1)/12,IF(AND((J207*12)&gt;=SMIN3,(J207*12)&lt;=SMAXN3),(((((J207*12)-SMIN3)*PORCN2)+VAFN3)/12),(((((J207*12)-SMAXN4)*PORCN3)+VAFN4)/12))))</f>
        <v>6309.3498333333337</v>
      </c>
      <c r="L207" s="20">
        <f t="shared" ref="L207" si="407">(G207*TSS)+K207+25</f>
        <v>10766.849833333334</v>
      </c>
      <c r="M207" s="12">
        <f t="shared" si="393"/>
        <v>64233.150166666666</v>
      </c>
    </row>
    <row r="208" spans="1:13" x14ac:dyDescent="0.2">
      <c r="A208" s="4">
        <v>203</v>
      </c>
      <c r="B208" s="4" t="s">
        <v>409</v>
      </c>
      <c r="C208" s="4" t="s">
        <v>48</v>
      </c>
      <c r="D208" s="13" t="s">
        <v>16</v>
      </c>
      <c r="E208" s="13" t="s">
        <v>31</v>
      </c>
      <c r="F208" s="4" t="s">
        <v>18</v>
      </c>
      <c r="G208" s="7">
        <v>16500</v>
      </c>
      <c r="H208" s="7">
        <f t="shared" si="389"/>
        <v>473.55</v>
      </c>
      <c r="I208" s="7">
        <f t="shared" si="390"/>
        <v>501.6</v>
      </c>
      <c r="J208" s="7" cm="1">
        <f t="array" ref="J208">G208-(G208*TSS)</f>
        <v>15524.85</v>
      </c>
      <c r="K208" s="8">
        <f t="shared" ref="K208" si="408">IF((J208*12)&lt;=SMAX,0,IF(AND((J208*12)&gt;=SMIN2,(J208*12)&lt;=SMAXN2),(((J208*12)-SMIN2)*PORCN1)/12,IF(AND((J208*12)&gt;=SMIN3,(J208*12)&lt;=SMAXN3),(((((J208*12)-SMIN3)*PORCN2)+VAFN3)/12),(((((J208*12)-SMAXN4)*PORCN3)+VAFN4)/12))))</f>
        <v>0</v>
      </c>
      <c r="L208" s="20">
        <f t="shared" ref="L208" si="409">(G208*TSS)+K208+25</f>
        <v>1000.15</v>
      </c>
      <c r="M208" s="12">
        <f t="shared" si="393"/>
        <v>15499.85</v>
      </c>
    </row>
    <row r="209" spans="1:13" x14ac:dyDescent="0.2">
      <c r="A209" s="3">
        <v>204</v>
      </c>
      <c r="B209" s="4" t="s">
        <v>410</v>
      </c>
      <c r="C209" s="4" t="s">
        <v>421</v>
      </c>
      <c r="D209" s="13" t="s">
        <v>21</v>
      </c>
      <c r="E209" s="13" t="s">
        <v>31</v>
      </c>
      <c r="F209" s="4" t="s">
        <v>411</v>
      </c>
      <c r="G209" s="7">
        <v>80000</v>
      </c>
      <c r="H209" s="7">
        <f t="shared" si="389"/>
        <v>2296</v>
      </c>
      <c r="I209" s="7">
        <f t="shared" si="390"/>
        <v>2432</v>
      </c>
      <c r="J209" s="7" cm="1">
        <f t="array" ref="J209">G209-(G209*TSS)</f>
        <v>75272</v>
      </c>
      <c r="K209" s="8">
        <f t="shared" ref="K209" si="410">IF((J209*12)&lt;=SMAX,0,IF(AND((J209*12)&gt;=SMIN2,(J209*12)&lt;=SMAXN2),(((J209*12)-SMIN2)*PORCN1)/12,IF(AND((J209*12)&gt;=SMIN3,(J209*12)&lt;=SMAXN3),(((((J209*12)-SMIN3)*PORCN2)+VAFN3)/12),(((((J209*12)-SMAXN4)*PORCN3)+VAFN4)/12))))</f>
        <v>7400.9372916666662</v>
      </c>
      <c r="L209" s="20">
        <f t="shared" ref="L209" si="411">(G209*TSS)+K209+25</f>
        <v>12153.937291666665</v>
      </c>
      <c r="M209" s="12">
        <f t="shared" si="393"/>
        <v>67846.062708333338</v>
      </c>
    </row>
    <row r="210" spans="1:13" x14ac:dyDescent="0.2">
      <c r="A210" s="4">
        <v>205</v>
      </c>
      <c r="B210" s="4" t="s">
        <v>412</v>
      </c>
      <c r="C210" s="4" t="s">
        <v>308</v>
      </c>
      <c r="D210" s="13" t="s">
        <v>21</v>
      </c>
      <c r="E210" s="13" t="s">
        <v>31</v>
      </c>
      <c r="F210" s="4" t="s">
        <v>38</v>
      </c>
      <c r="G210" s="7">
        <v>45000</v>
      </c>
      <c r="H210" s="7">
        <f t="shared" si="389"/>
        <v>1291.5</v>
      </c>
      <c r="I210" s="7">
        <f t="shared" si="390"/>
        <v>1368</v>
      </c>
      <c r="J210" s="7" cm="1">
        <f t="array" ref="J210">G210-(G210*TSS)</f>
        <v>42340.5</v>
      </c>
      <c r="K210" s="8">
        <f t="shared" ref="K210" si="412">IF((J210*12)&lt;=SMAX,0,IF(AND((J210*12)&gt;=SMIN2,(J210*12)&lt;=SMAXN2),(((J210*12)-SMIN2)*PORCN1)/12,IF(AND((J210*12)&gt;=SMIN3,(J210*12)&lt;=SMAXN3),(((((J210*12)-SMIN3)*PORCN2)+VAFN3)/12),(((((J210*12)-SMAXN4)*PORCN3)+VAFN4)/12))))</f>
        <v>1148.3248749999998</v>
      </c>
      <c r="L210" s="20">
        <f t="shared" ref="L210" si="413">(G210*TSS)+K210+25</f>
        <v>3832.8248749999998</v>
      </c>
      <c r="M210" s="12">
        <f t="shared" si="393"/>
        <v>41167.175125000002</v>
      </c>
    </row>
    <row r="211" spans="1:13" x14ac:dyDescent="0.2">
      <c r="A211" s="3">
        <v>206</v>
      </c>
      <c r="B211" s="4" t="s">
        <v>414</v>
      </c>
      <c r="C211" s="4" t="s">
        <v>48</v>
      </c>
      <c r="D211" s="13" t="s">
        <v>21</v>
      </c>
      <c r="E211" s="13" t="s">
        <v>31</v>
      </c>
      <c r="F211" s="4" t="s">
        <v>92</v>
      </c>
      <c r="G211" s="7">
        <v>16500</v>
      </c>
      <c r="H211" s="7">
        <f t="shared" si="389"/>
        <v>473.55</v>
      </c>
      <c r="I211" s="7">
        <f t="shared" si="390"/>
        <v>501.6</v>
      </c>
      <c r="J211" s="7" cm="1">
        <f t="array" ref="J211">G211-(G211*TSS)</f>
        <v>15524.85</v>
      </c>
      <c r="K211" s="8">
        <f t="shared" ref="K211" si="414">IF((J211*12)&lt;=SMAX,0,IF(AND((J211*12)&gt;=SMIN2,(J211*12)&lt;=SMAXN2),(((J211*12)-SMIN2)*PORCN1)/12,IF(AND((J211*12)&gt;=SMIN3,(J211*12)&lt;=SMAXN3),(((((J211*12)-SMIN3)*PORCN2)+VAFN3)/12),(((((J211*12)-SMAXN4)*PORCN3)+VAFN4)/12))))</f>
        <v>0</v>
      </c>
      <c r="L211" s="20">
        <f t="shared" ref="L211" si="415">(G211*TSS)+K211+25</f>
        <v>1000.15</v>
      </c>
      <c r="M211" s="12">
        <f t="shared" si="393"/>
        <v>15499.85</v>
      </c>
    </row>
    <row r="212" spans="1:13" x14ac:dyDescent="0.2">
      <c r="A212" s="4">
        <v>207</v>
      </c>
      <c r="B212" s="4" t="s">
        <v>415</v>
      </c>
      <c r="C212" s="4" t="s">
        <v>425</v>
      </c>
      <c r="D212" s="13" t="s">
        <v>21</v>
      </c>
      <c r="E212" s="13" t="s">
        <v>31</v>
      </c>
      <c r="F212" s="4" t="s">
        <v>229</v>
      </c>
      <c r="G212" s="7">
        <v>50000</v>
      </c>
      <c r="H212" s="7">
        <f t="shared" si="389"/>
        <v>1435</v>
      </c>
      <c r="I212" s="7">
        <f t="shared" si="390"/>
        <v>1520</v>
      </c>
      <c r="J212" s="7" cm="1">
        <f t="array" ref="J212">G212-(G212*TSS)</f>
        <v>47045</v>
      </c>
      <c r="K212" s="8">
        <f t="shared" ref="K212" si="416">IF((J212*12)&lt;=SMAX,0,IF(AND((J212*12)&gt;=SMIN2,(J212*12)&lt;=SMAXN2),(((J212*12)-SMIN2)*PORCN1)/12,IF(AND((J212*12)&gt;=SMIN3,(J212*12)&lt;=SMAXN3),(((((J212*12)-SMIN3)*PORCN2)+VAFN3)/12),(((((J212*12)-SMAXN4)*PORCN3)+VAFN4)/12))))</f>
        <v>1853.9998749999997</v>
      </c>
      <c r="L212" s="20">
        <f t="shared" ref="L212" si="417">(G212*TSS)+K212+25</f>
        <v>4833.9998749999995</v>
      </c>
      <c r="M212" s="12">
        <f t="shared" si="393"/>
        <v>45166.000124999999</v>
      </c>
    </row>
    <row r="213" spans="1:13" x14ac:dyDescent="0.2">
      <c r="A213" s="3">
        <v>208</v>
      </c>
      <c r="B213" s="4" t="s">
        <v>417</v>
      </c>
      <c r="C213" s="4" t="s">
        <v>256</v>
      </c>
      <c r="D213" s="13" t="s">
        <v>21</v>
      </c>
      <c r="E213" s="13" t="s">
        <v>31</v>
      </c>
      <c r="F213" s="4" t="s">
        <v>25</v>
      </c>
      <c r="G213" s="7">
        <v>31500</v>
      </c>
      <c r="H213" s="7">
        <f t="shared" si="389"/>
        <v>904.05</v>
      </c>
      <c r="I213" s="7">
        <f t="shared" si="390"/>
        <v>957.6</v>
      </c>
      <c r="J213" s="7" cm="1">
        <f t="array" ref="J213">G213-(G213*TSS)</f>
        <v>29638.35</v>
      </c>
      <c r="K213" s="8">
        <f t="shared" ref="K213" si="418">IF((J213*12)&lt;=SMAX,0,IF(AND((J213*12)&gt;=SMIN2,(J213*12)&lt;=SMAXN2),(((J213*12)-SMIN2)*PORCN1)/12,IF(AND((J213*12)&gt;=SMIN3,(J213*12)&lt;=SMAXN3),(((((J213*12)-SMIN3)*PORCN2)+VAFN3)/12),(((((J213*12)-SMAXN4)*PORCN3)+VAFN4)/12))))</f>
        <v>0</v>
      </c>
      <c r="L213" s="20">
        <f t="shared" ref="L213" si="419">(G213*TSS)+K213+25</f>
        <v>1886.65</v>
      </c>
      <c r="M213" s="12">
        <f t="shared" si="393"/>
        <v>29613.35</v>
      </c>
    </row>
    <row r="214" spans="1:13" x14ac:dyDescent="0.2">
      <c r="A214" s="4">
        <v>209</v>
      </c>
      <c r="B214" s="4" t="s">
        <v>419</v>
      </c>
      <c r="C214" s="4" t="s">
        <v>67</v>
      </c>
      <c r="D214" s="13" t="s">
        <v>21</v>
      </c>
      <c r="E214" s="13" t="s">
        <v>31</v>
      </c>
      <c r="F214" s="4" t="s">
        <v>49</v>
      </c>
      <c r="G214" s="7">
        <v>26250</v>
      </c>
      <c r="H214" s="7">
        <f t="shared" si="389"/>
        <v>753.375</v>
      </c>
      <c r="I214" s="7">
        <f t="shared" si="390"/>
        <v>798</v>
      </c>
      <c r="J214" s="7" cm="1">
        <f t="array" ref="J214">G214-(G214*TSS)</f>
        <v>24698.625</v>
      </c>
      <c r="K214" s="8">
        <f t="shared" ref="K214" si="420">IF((J214*12)&lt;=SMAX,0,IF(AND((J214*12)&gt;=SMIN2,(J214*12)&lt;=SMAXN2),(((J214*12)-SMIN2)*PORCN1)/12,IF(AND((J214*12)&gt;=SMIN3,(J214*12)&lt;=SMAXN3),(((((J214*12)-SMIN3)*PORCN2)+VAFN3)/12),(((((J214*12)-SMAXN4)*PORCN3)+VAFN4)/12))))</f>
        <v>0</v>
      </c>
      <c r="L214" s="20">
        <f t="shared" ref="L214" si="421">(G214*TSS)+K214+25</f>
        <v>1576.375</v>
      </c>
      <c r="M214" s="12">
        <f t="shared" si="393"/>
        <v>24673.625</v>
      </c>
    </row>
    <row r="215" spans="1:13" x14ac:dyDescent="0.2">
      <c r="A215" s="3">
        <v>210</v>
      </c>
      <c r="B215" s="4" t="s">
        <v>420</v>
      </c>
      <c r="C215" s="4" t="s">
        <v>228</v>
      </c>
      <c r="D215" s="13" t="s">
        <v>16</v>
      </c>
      <c r="E215" s="13" t="s">
        <v>31</v>
      </c>
      <c r="F215" s="4" t="s">
        <v>49</v>
      </c>
      <c r="G215" s="7">
        <v>50000</v>
      </c>
      <c r="H215" s="7">
        <f t="shared" si="389"/>
        <v>1435</v>
      </c>
      <c r="I215" s="7">
        <f t="shared" si="390"/>
        <v>1520</v>
      </c>
      <c r="J215" s="7" cm="1">
        <f t="array" ref="J215">G215-(G215*TSS)</f>
        <v>47045</v>
      </c>
      <c r="K215" s="8">
        <f t="shared" ref="K215" si="422">IF((J215*12)&lt;=SMAX,0,IF(AND((J215*12)&gt;=SMIN2,(J215*12)&lt;=SMAXN2),(((J215*12)-SMIN2)*PORCN1)/12,IF(AND((J215*12)&gt;=SMIN3,(J215*12)&lt;=SMAXN3),(((((J215*12)-SMIN3)*PORCN2)+VAFN3)/12),(((((J215*12)-SMAXN4)*PORCN3)+VAFN4)/12))))</f>
        <v>1853.9998749999997</v>
      </c>
      <c r="L215" s="20">
        <f t="shared" ref="L215" si="423">(G215*TSS)+K215+25</f>
        <v>4833.9998749999995</v>
      </c>
      <c r="M215" s="12">
        <f t="shared" si="393"/>
        <v>45166.000124999999</v>
      </c>
    </row>
    <row r="216" spans="1:13" x14ac:dyDescent="0.2">
      <c r="A216" s="4">
        <v>211</v>
      </c>
      <c r="B216" s="4" t="s">
        <v>422</v>
      </c>
      <c r="C216" s="4" t="s">
        <v>300</v>
      </c>
      <c r="D216" s="13" t="s">
        <v>16</v>
      </c>
      <c r="E216" s="13" t="s">
        <v>31</v>
      </c>
      <c r="F216" s="4" t="s">
        <v>41</v>
      </c>
      <c r="G216" s="7">
        <v>50000</v>
      </c>
      <c r="H216" s="7">
        <f t="shared" si="389"/>
        <v>1435</v>
      </c>
      <c r="I216" s="7">
        <f t="shared" si="390"/>
        <v>1520</v>
      </c>
      <c r="J216" s="7" cm="1">
        <f t="array" ref="J216">G216-(G216*TSS)</f>
        <v>47045</v>
      </c>
      <c r="K216" s="8">
        <f t="shared" ref="K216" si="424">IF((J216*12)&lt;=SMAX,0,IF(AND((J216*12)&gt;=SMIN2,(J216*12)&lt;=SMAXN2),(((J216*12)-SMIN2)*PORCN1)/12,IF(AND((J216*12)&gt;=SMIN3,(J216*12)&lt;=SMAXN3),(((((J216*12)-SMIN3)*PORCN2)+VAFN3)/12),(((((J216*12)-SMAXN4)*PORCN3)+VAFN4)/12))))</f>
        <v>1853.9998749999997</v>
      </c>
      <c r="L216" s="20">
        <f t="shared" ref="L216" si="425">(G216*TSS)+K216+25</f>
        <v>4833.9998749999995</v>
      </c>
      <c r="M216" s="12">
        <f t="shared" si="393"/>
        <v>45166.000124999999</v>
      </c>
    </row>
    <row r="217" spans="1:13" x14ac:dyDescent="0.2">
      <c r="A217" s="3">
        <v>212</v>
      </c>
      <c r="B217" s="4" t="s">
        <v>423</v>
      </c>
      <c r="C217" s="4" t="s">
        <v>319</v>
      </c>
      <c r="D217" s="13" t="s">
        <v>21</v>
      </c>
      <c r="E217" s="13" t="s">
        <v>31</v>
      </c>
      <c r="F217" s="4" t="s">
        <v>49</v>
      </c>
      <c r="G217" s="7">
        <v>25000</v>
      </c>
      <c r="H217" s="7">
        <f t="shared" si="389"/>
        <v>717.5</v>
      </c>
      <c r="I217" s="7">
        <f t="shared" si="390"/>
        <v>760</v>
      </c>
      <c r="J217" s="7" cm="1">
        <f t="array" ref="J217">G217-(G217*TSS)</f>
        <v>23522.5</v>
      </c>
      <c r="K217" s="8">
        <f t="shared" ref="K217" si="426">IF((J217*12)&lt;=SMAX,0,IF(AND((J217*12)&gt;=SMIN2,(J217*12)&lt;=SMAXN2),(((J217*12)-SMIN2)*PORCN1)/12,IF(AND((J217*12)&gt;=SMIN3,(J217*12)&lt;=SMAXN3),(((((J217*12)-SMIN3)*PORCN2)+VAFN3)/12),(((((J217*12)-SMAXN4)*PORCN3)+VAFN4)/12))))</f>
        <v>0</v>
      </c>
      <c r="L217" s="20">
        <f t="shared" ref="L217" si="427">(G217*TSS)+K217+25</f>
        <v>1502.5</v>
      </c>
      <c r="M217" s="12">
        <f t="shared" si="393"/>
        <v>23497.5</v>
      </c>
    </row>
    <row r="218" spans="1:13" x14ac:dyDescent="0.2">
      <c r="A218" s="4">
        <v>213</v>
      </c>
      <c r="B218" s="4" t="s">
        <v>424</v>
      </c>
      <c r="C218" s="4" t="s">
        <v>308</v>
      </c>
      <c r="D218" s="13" t="s">
        <v>16</v>
      </c>
      <c r="E218" s="13" t="s">
        <v>31</v>
      </c>
      <c r="F218" s="4" t="s">
        <v>224</v>
      </c>
      <c r="G218" s="7">
        <v>55000</v>
      </c>
      <c r="H218" s="7">
        <f t="shared" si="389"/>
        <v>1578.5</v>
      </c>
      <c r="I218" s="7">
        <f t="shared" si="390"/>
        <v>1672</v>
      </c>
      <c r="J218" s="7" cm="1">
        <f t="array" ref="J218">G218-(G218*TSS)</f>
        <v>51749.5</v>
      </c>
      <c r="K218" s="8">
        <f t="shared" ref="K218" si="428">IF((J218*12)&lt;=SMAX,0,IF(AND((J218*12)&gt;=SMIN2,(J218*12)&lt;=SMAXN2),(((J218*12)-SMIN2)*PORCN1)/12,IF(AND((J218*12)&gt;=SMIN3,(J218*12)&lt;=SMAXN3),(((((J218*12)-SMIN3)*PORCN2)+VAFN3)/12),(((((J218*12)-SMAXN4)*PORCN3)+VAFN4)/12))))</f>
        <v>2559.6748749999997</v>
      </c>
      <c r="L218" s="20">
        <f t="shared" ref="L218" si="429">(G218*TSS)+K218+25</f>
        <v>5835.1748749999997</v>
      </c>
      <c r="M218" s="12">
        <f t="shared" si="393"/>
        <v>49164.825125000003</v>
      </c>
    </row>
    <row r="219" spans="1:13" x14ac:dyDescent="0.2">
      <c r="A219" s="3">
        <v>214</v>
      </c>
      <c r="B219" s="4" t="s">
        <v>426</v>
      </c>
      <c r="C219" s="4" t="s">
        <v>48</v>
      </c>
      <c r="D219" s="13" t="s">
        <v>16</v>
      </c>
      <c r="E219" s="13" t="s">
        <v>31</v>
      </c>
      <c r="F219" s="4" t="s">
        <v>46</v>
      </c>
      <c r="G219" s="7">
        <v>16500</v>
      </c>
      <c r="H219" s="7">
        <f t="shared" si="389"/>
        <v>473.55</v>
      </c>
      <c r="I219" s="7">
        <f t="shared" si="390"/>
        <v>501.6</v>
      </c>
      <c r="J219" s="7" cm="1">
        <f t="array" ref="J219">G219-(G219*TSS)</f>
        <v>15524.85</v>
      </c>
      <c r="K219" s="8">
        <f t="shared" ref="K219" si="430">IF((J219*12)&lt;=SMAX,0,IF(AND((J219*12)&gt;=SMIN2,(J219*12)&lt;=SMAXN2),(((J219*12)-SMIN2)*PORCN1)/12,IF(AND((J219*12)&gt;=SMIN3,(J219*12)&lt;=SMAXN3),(((((J219*12)-SMIN3)*PORCN2)+VAFN3)/12),(((((J219*12)-SMAXN4)*PORCN3)+VAFN4)/12))))</f>
        <v>0</v>
      </c>
      <c r="L219" s="20">
        <f t="shared" ref="L219" si="431">(G219*TSS)+K219+25</f>
        <v>1000.15</v>
      </c>
      <c r="M219" s="12">
        <f t="shared" si="393"/>
        <v>15499.85</v>
      </c>
    </row>
    <row r="220" spans="1:13" x14ac:dyDescent="0.2">
      <c r="A220" s="4">
        <v>215</v>
      </c>
      <c r="B220" s="4" t="s">
        <v>427</v>
      </c>
      <c r="C220" s="4" t="s">
        <v>167</v>
      </c>
      <c r="D220" s="13" t="s">
        <v>21</v>
      </c>
      <c r="E220" s="13" t="s">
        <v>31</v>
      </c>
      <c r="F220" s="4" t="s">
        <v>244</v>
      </c>
      <c r="G220" s="7">
        <v>35000</v>
      </c>
      <c r="H220" s="7">
        <f t="shared" si="389"/>
        <v>1004.5</v>
      </c>
      <c r="I220" s="7">
        <f t="shared" si="390"/>
        <v>1064</v>
      </c>
      <c r="J220" s="7" cm="1">
        <f t="array" ref="J220">G220-(G220*TSS)</f>
        <v>32931.5</v>
      </c>
      <c r="K220" s="8">
        <f t="shared" ref="K220" si="432">IF((J220*12)&lt;=SMAX,0,IF(AND((J220*12)&gt;=SMIN2,(J220*12)&lt;=SMAXN2),(((J220*12)-SMIN2)*PORCN1)/12,IF(AND((J220*12)&gt;=SMIN3,(J220*12)&lt;=SMAXN3),(((((J220*12)-SMIN3)*PORCN2)+VAFN3)/12),(((((J220*12)-SMAXN4)*PORCN3)+VAFN4)/12))))</f>
        <v>0</v>
      </c>
      <c r="L220" s="20">
        <f t="shared" ref="L220" si="433">(G220*TSS)+K220+25</f>
        <v>2093.5</v>
      </c>
      <c r="M220" s="12">
        <f t="shared" si="393"/>
        <v>32906.5</v>
      </c>
    </row>
    <row r="221" spans="1:13" x14ac:dyDescent="0.2">
      <c r="A221" s="3">
        <v>216</v>
      </c>
      <c r="B221" s="4" t="s">
        <v>428</v>
      </c>
      <c r="C221" s="4" t="s">
        <v>435</v>
      </c>
      <c r="D221" s="13" t="s">
        <v>16</v>
      </c>
      <c r="E221" s="13" t="s">
        <v>31</v>
      </c>
      <c r="F221" s="4" t="s">
        <v>229</v>
      </c>
      <c r="G221" s="7">
        <v>40000</v>
      </c>
      <c r="H221" s="7">
        <f t="shared" si="389"/>
        <v>1148</v>
      </c>
      <c r="I221" s="7">
        <f t="shared" si="390"/>
        <v>1216</v>
      </c>
      <c r="J221" s="7" cm="1">
        <f t="array" ref="J221">G221-(G221*TSS)</f>
        <v>37636</v>
      </c>
      <c r="K221" s="8">
        <f t="shared" ref="K221" si="434">IF((J221*12)&lt;=SMAX,0,IF(AND((J221*12)&gt;=SMIN2,(J221*12)&lt;=SMAXN2),(((J221*12)-SMIN2)*PORCN1)/12,IF(AND((J221*12)&gt;=SMIN3,(J221*12)&lt;=SMAXN3),(((((J221*12)-SMIN3)*PORCN2)+VAFN3)/12),(((((J221*12)-SMAXN4)*PORCN3)+VAFN4)/12))))</f>
        <v>442.64987499999984</v>
      </c>
      <c r="L221" s="20">
        <f t="shared" ref="L221" si="435">(G221*TSS)+K221+25</f>
        <v>2831.6498750000001</v>
      </c>
      <c r="M221" s="12">
        <f t="shared" si="393"/>
        <v>37168.350124999997</v>
      </c>
    </row>
    <row r="222" spans="1:13" x14ac:dyDescent="0.2">
      <c r="A222" s="4">
        <v>217</v>
      </c>
      <c r="B222" s="4" t="s">
        <v>429</v>
      </c>
      <c r="C222" s="4" t="s">
        <v>437</v>
      </c>
      <c r="D222" s="13" t="s">
        <v>21</v>
      </c>
      <c r="E222" s="13" t="s">
        <v>31</v>
      </c>
      <c r="F222" s="4" t="s">
        <v>145</v>
      </c>
      <c r="G222" s="7">
        <v>30000</v>
      </c>
      <c r="H222" s="7">
        <f t="shared" si="389"/>
        <v>861</v>
      </c>
      <c r="I222" s="7">
        <f t="shared" si="390"/>
        <v>912</v>
      </c>
      <c r="J222" s="7" cm="1">
        <f t="array" ref="J222">G222-(G222*TSS)</f>
        <v>28227</v>
      </c>
      <c r="K222" s="8">
        <f t="shared" ref="K222" si="436">IF((J222*12)&lt;=SMAX,0,IF(AND((J222*12)&gt;=SMIN2,(J222*12)&lt;=SMAXN2),(((J222*12)-SMIN2)*PORCN1)/12,IF(AND((J222*12)&gt;=SMIN3,(J222*12)&lt;=SMAXN3),(((((J222*12)-SMIN3)*PORCN2)+VAFN3)/12),(((((J222*12)-SMAXN4)*PORCN3)+VAFN4)/12))))</f>
        <v>0</v>
      </c>
      <c r="L222" s="20">
        <f t="shared" ref="L222" si="437">(G222*TSS)+K222+25</f>
        <v>1798</v>
      </c>
      <c r="M222" s="12">
        <f t="shared" si="393"/>
        <v>28202</v>
      </c>
    </row>
    <row r="223" spans="1:13" x14ac:dyDescent="0.2">
      <c r="A223" s="3">
        <v>218</v>
      </c>
      <c r="B223" s="4" t="s">
        <v>430</v>
      </c>
      <c r="C223" s="4" t="s">
        <v>439</v>
      </c>
      <c r="D223" s="13" t="s">
        <v>16</v>
      </c>
      <c r="E223" s="13" t="s">
        <v>31</v>
      </c>
      <c r="F223" s="4" t="s">
        <v>203</v>
      </c>
      <c r="G223" s="7">
        <v>35000</v>
      </c>
      <c r="H223" s="7">
        <f t="shared" si="389"/>
        <v>1004.5</v>
      </c>
      <c r="I223" s="7">
        <f t="shared" si="390"/>
        <v>1064</v>
      </c>
      <c r="J223" s="7" cm="1">
        <f t="array" ref="J223">G223-(G223*TSS)</f>
        <v>32931.5</v>
      </c>
      <c r="K223" s="8">
        <f t="shared" ref="K223" si="438">IF((J223*12)&lt;=SMAX,0,IF(AND((J223*12)&gt;=SMIN2,(J223*12)&lt;=SMAXN2),(((J223*12)-SMIN2)*PORCN1)/12,IF(AND((J223*12)&gt;=SMIN3,(J223*12)&lt;=SMAXN3),(((((J223*12)-SMIN3)*PORCN2)+VAFN3)/12),(((((J223*12)-SMAXN4)*PORCN3)+VAFN4)/12))))</f>
        <v>0</v>
      </c>
      <c r="L223" s="20">
        <f t="shared" ref="L223" si="439">(G223*TSS)+K223+25</f>
        <v>2093.5</v>
      </c>
      <c r="M223" s="12">
        <f t="shared" si="393"/>
        <v>32906.5</v>
      </c>
    </row>
    <row r="224" spans="1:13" x14ac:dyDescent="0.2">
      <c r="A224" s="4">
        <v>219</v>
      </c>
      <c r="B224" s="4" t="s">
        <v>431</v>
      </c>
      <c r="C224" s="4" t="s">
        <v>441</v>
      </c>
      <c r="D224" s="13" t="s">
        <v>16</v>
      </c>
      <c r="E224" s="13" t="s">
        <v>31</v>
      </c>
      <c r="F224" s="4" t="s">
        <v>41</v>
      </c>
      <c r="G224" s="7">
        <v>65000</v>
      </c>
      <c r="H224" s="7">
        <f t="shared" si="389"/>
        <v>1865.5</v>
      </c>
      <c r="I224" s="7">
        <f t="shared" si="390"/>
        <v>1976</v>
      </c>
      <c r="J224" s="7" cm="1">
        <f t="array" ref="J224">G224-(G224*TSS)</f>
        <v>61158.5</v>
      </c>
      <c r="K224" s="8">
        <f t="shared" ref="K224" si="440">IF((J224*12)&lt;=SMAX,0,IF(AND((J224*12)&gt;=SMIN2,(J224*12)&lt;=SMAXN2),(((J224*12)-SMIN2)*PORCN1)/12,IF(AND((J224*12)&gt;=SMIN3,(J224*12)&lt;=SMAXN3),(((((J224*12)-SMIN3)*PORCN2)+VAFN3)/12),(((((J224*12)-SMAXN4)*PORCN3)+VAFN4)/12))))</f>
        <v>4427.5498333333335</v>
      </c>
      <c r="L224" s="20">
        <f t="shared" ref="L224" si="441">(G224*TSS)+K224+25</f>
        <v>8294.0498333333344</v>
      </c>
      <c r="M224" s="12">
        <f t="shared" si="393"/>
        <v>56705.950166666662</v>
      </c>
    </row>
    <row r="225" spans="1:13" x14ac:dyDescent="0.2">
      <c r="A225" s="3">
        <v>220</v>
      </c>
      <c r="B225" s="4" t="s">
        <v>432</v>
      </c>
      <c r="C225" s="4" t="s">
        <v>443</v>
      </c>
      <c r="D225" s="13" t="s">
        <v>21</v>
      </c>
      <c r="E225" s="13" t="s">
        <v>31</v>
      </c>
      <c r="F225" s="4" t="s">
        <v>49</v>
      </c>
      <c r="G225" s="7">
        <v>26250</v>
      </c>
      <c r="H225" s="7">
        <f t="shared" si="389"/>
        <v>753.375</v>
      </c>
      <c r="I225" s="7">
        <f t="shared" si="390"/>
        <v>798</v>
      </c>
      <c r="J225" s="7" cm="1">
        <f t="array" ref="J225">G225-(G225*TSS)</f>
        <v>24698.625</v>
      </c>
      <c r="K225" s="8">
        <f t="shared" ref="K225" si="442">IF((J225*12)&lt;=SMAX,0,IF(AND((J225*12)&gt;=SMIN2,(J225*12)&lt;=SMAXN2),(((J225*12)-SMIN2)*PORCN1)/12,IF(AND((J225*12)&gt;=SMIN3,(J225*12)&lt;=SMAXN3),(((((J225*12)-SMIN3)*PORCN2)+VAFN3)/12),(((((J225*12)-SMAXN4)*PORCN3)+VAFN4)/12))))</f>
        <v>0</v>
      </c>
      <c r="L225" s="20">
        <f t="shared" ref="L225" si="443">(G225*TSS)+K225+25</f>
        <v>1576.375</v>
      </c>
      <c r="M225" s="12">
        <f t="shared" si="393"/>
        <v>24673.625</v>
      </c>
    </row>
    <row r="226" spans="1:13" x14ac:dyDescent="0.2">
      <c r="A226" s="4">
        <v>221</v>
      </c>
      <c r="B226" s="4" t="s">
        <v>433</v>
      </c>
      <c r="C226" s="4" t="s">
        <v>231</v>
      </c>
      <c r="D226" s="13" t="s">
        <v>21</v>
      </c>
      <c r="E226" s="13" t="s">
        <v>31</v>
      </c>
      <c r="F226" s="4" t="s">
        <v>38</v>
      </c>
      <c r="G226" s="7">
        <v>17600</v>
      </c>
      <c r="H226" s="7">
        <f t="shared" si="389"/>
        <v>505.12</v>
      </c>
      <c r="I226" s="7">
        <f t="shared" si="390"/>
        <v>535.04</v>
      </c>
      <c r="J226" s="7" cm="1">
        <f t="array" ref="J226">G226-(G226*TSS)</f>
        <v>16559.84</v>
      </c>
      <c r="K226" s="8">
        <f t="shared" ref="K226" si="444">IF((J226*12)&lt;=SMAX,0,IF(AND((J226*12)&gt;=SMIN2,(J226*12)&lt;=SMAXN2),(((J226*12)-SMIN2)*PORCN1)/12,IF(AND((J226*12)&gt;=SMIN3,(J226*12)&lt;=SMAXN3),(((((J226*12)-SMIN3)*PORCN2)+VAFN3)/12),(((((J226*12)-SMAXN4)*PORCN3)+VAFN4)/12))))</f>
        <v>0</v>
      </c>
      <c r="L226" s="20">
        <f t="shared" ref="L226" si="445">(G226*TSS)+K226+25</f>
        <v>1065.1600000000001</v>
      </c>
      <c r="M226" s="12">
        <f t="shared" si="393"/>
        <v>16534.84</v>
      </c>
    </row>
    <row r="227" spans="1:13" x14ac:dyDescent="0.2">
      <c r="A227" s="3">
        <v>222</v>
      </c>
      <c r="B227" s="4" t="s">
        <v>434</v>
      </c>
      <c r="C227" s="4" t="s">
        <v>231</v>
      </c>
      <c r="D227" s="13" t="s">
        <v>21</v>
      </c>
      <c r="E227" s="13" t="s">
        <v>31</v>
      </c>
      <c r="F227" s="4" t="s">
        <v>97</v>
      </c>
      <c r="G227" s="7">
        <v>17600</v>
      </c>
      <c r="H227" s="7">
        <f t="shared" si="389"/>
        <v>505.12</v>
      </c>
      <c r="I227" s="7">
        <f t="shared" si="390"/>
        <v>535.04</v>
      </c>
      <c r="J227" s="7" cm="1">
        <f t="array" ref="J227">G227-(G227*TSS)</f>
        <v>16559.84</v>
      </c>
      <c r="K227" s="8">
        <f t="shared" ref="K227" si="446">IF((J227*12)&lt;=SMAX,0,IF(AND((J227*12)&gt;=SMIN2,(J227*12)&lt;=SMAXN2),(((J227*12)-SMIN2)*PORCN1)/12,IF(AND((J227*12)&gt;=SMIN3,(J227*12)&lt;=SMAXN3),(((((J227*12)-SMIN3)*PORCN2)+VAFN3)/12),(((((J227*12)-SMAXN4)*PORCN3)+VAFN4)/12))))</f>
        <v>0</v>
      </c>
      <c r="L227" s="20">
        <f t="shared" ref="L227" si="447">(G227*TSS)+K227+25</f>
        <v>1065.1600000000001</v>
      </c>
      <c r="M227" s="12">
        <f t="shared" si="393"/>
        <v>16534.84</v>
      </c>
    </row>
    <row r="228" spans="1:13" x14ac:dyDescent="0.2">
      <c r="A228" s="4">
        <v>223</v>
      </c>
      <c r="B228" s="4" t="s">
        <v>436</v>
      </c>
      <c r="C228" s="4" t="s">
        <v>435</v>
      </c>
      <c r="D228" s="13" t="s">
        <v>16</v>
      </c>
      <c r="E228" s="13" t="s">
        <v>31</v>
      </c>
      <c r="F228" s="4" t="s">
        <v>25</v>
      </c>
      <c r="G228" s="7">
        <v>40000</v>
      </c>
      <c r="H228" s="7">
        <f t="shared" si="389"/>
        <v>1148</v>
      </c>
      <c r="I228" s="7">
        <f t="shared" si="390"/>
        <v>1216</v>
      </c>
      <c r="J228" s="7" cm="1">
        <f t="array" ref="J228">G228-(G228*TSS)</f>
        <v>37636</v>
      </c>
      <c r="K228" s="8">
        <f t="shared" ref="K228" si="448">IF((J228*12)&lt;=SMAX,0,IF(AND((J228*12)&gt;=SMIN2,(J228*12)&lt;=SMAXN2),(((J228*12)-SMIN2)*PORCN1)/12,IF(AND((J228*12)&gt;=SMIN3,(J228*12)&lt;=SMAXN3),(((((J228*12)-SMIN3)*PORCN2)+VAFN3)/12),(((((J228*12)-SMAXN4)*PORCN3)+VAFN4)/12))))</f>
        <v>442.64987499999984</v>
      </c>
      <c r="L228" s="20">
        <f t="shared" ref="L228" si="449">(G228*TSS)+K228+25</f>
        <v>2831.6498750000001</v>
      </c>
      <c r="M228" s="12">
        <f t="shared" si="393"/>
        <v>37168.350124999997</v>
      </c>
    </row>
    <row r="229" spans="1:13" x14ac:dyDescent="0.2">
      <c r="A229" s="3">
        <v>224</v>
      </c>
      <c r="B229" s="4" t="s">
        <v>438</v>
      </c>
      <c r="C229" s="4" t="s">
        <v>448</v>
      </c>
      <c r="D229" s="13" t="s">
        <v>16</v>
      </c>
      <c r="E229" s="13" t="s">
        <v>31</v>
      </c>
      <c r="F229" s="4" t="s">
        <v>203</v>
      </c>
      <c r="G229" s="7">
        <v>50000</v>
      </c>
      <c r="H229" s="7">
        <f t="shared" si="389"/>
        <v>1435</v>
      </c>
      <c r="I229" s="7">
        <f t="shared" si="390"/>
        <v>1520</v>
      </c>
      <c r="J229" s="7" cm="1">
        <f t="array" ref="J229">G229-(G229*TSS)</f>
        <v>47045</v>
      </c>
      <c r="K229" s="8">
        <f t="shared" ref="K229" si="450">IF((J229*12)&lt;=SMAX,0,IF(AND((J229*12)&gt;=SMIN2,(J229*12)&lt;=SMAXN2),(((J229*12)-SMIN2)*PORCN1)/12,IF(AND((J229*12)&gt;=SMIN3,(J229*12)&lt;=SMAXN3),(((((J229*12)-SMIN3)*PORCN2)+VAFN3)/12),(((((J229*12)-SMAXN4)*PORCN3)+VAFN4)/12))))</f>
        <v>1853.9998749999997</v>
      </c>
      <c r="L229" s="20">
        <f t="shared" ref="L229" si="451">(G229*TSS)+K229+25</f>
        <v>4833.9998749999995</v>
      </c>
      <c r="M229" s="12">
        <f t="shared" si="393"/>
        <v>45166.000124999999</v>
      </c>
    </row>
    <row r="230" spans="1:13" x14ac:dyDescent="0.2">
      <c r="A230" s="4">
        <v>225</v>
      </c>
      <c r="B230" s="4" t="s">
        <v>440</v>
      </c>
      <c r="C230" s="4" t="s">
        <v>308</v>
      </c>
      <c r="D230" s="13" t="s">
        <v>16</v>
      </c>
      <c r="E230" s="13" t="s">
        <v>31</v>
      </c>
      <c r="F230" s="4" t="s">
        <v>25</v>
      </c>
      <c r="G230" s="7">
        <v>45000</v>
      </c>
      <c r="H230" s="7">
        <f t="shared" si="389"/>
        <v>1291.5</v>
      </c>
      <c r="I230" s="7">
        <f t="shared" si="390"/>
        <v>1368</v>
      </c>
      <c r="J230" s="7" cm="1">
        <f t="array" ref="J230">G230-(G230*TSS)</f>
        <v>42340.5</v>
      </c>
      <c r="K230" s="8">
        <f t="shared" ref="K230" si="452">IF((J230*12)&lt;=SMAX,0,IF(AND((J230*12)&gt;=SMIN2,(J230*12)&lt;=SMAXN2),(((J230*12)-SMIN2)*PORCN1)/12,IF(AND((J230*12)&gt;=SMIN3,(J230*12)&lt;=SMAXN3),(((((J230*12)-SMIN3)*PORCN2)+VAFN3)/12),(((((J230*12)-SMAXN4)*PORCN3)+VAFN4)/12))))</f>
        <v>1148.3248749999998</v>
      </c>
      <c r="L230" s="20">
        <f t="shared" ref="L230" si="453">(G230*TSS)+K230+25</f>
        <v>3832.8248749999998</v>
      </c>
      <c r="M230" s="12">
        <f t="shared" si="393"/>
        <v>41167.175125000002</v>
      </c>
    </row>
    <row r="231" spans="1:13" x14ac:dyDescent="0.2">
      <c r="A231" s="3">
        <v>226</v>
      </c>
      <c r="B231" s="4" t="s">
        <v>442</v>
      </c>
      <c r="C231" s="4" t="s">
        <v>48</v>
      </c>
      <c r="D231" s="13" t="s">
        <v>21</v>
      </c>
      <c r="E231" s="13" t="s">
        <v>31</v>
      </c>
      <c r="F231" s="4" t="s">
        <v>334</v>
      </c>
      <c r="G231" s="7">
        <v>16500</v>
      </c>
      <c r="H231" s="7">
        <f t="shared" si="389"/>
        <v>473.55</v>
      </c>
      <c r="I231" s="7">
        <f t="shared" si="390"/>
        <v>501.6</v>
      </c>
      <c r="J231" s="7" cm="1">
        <f t="array" ref="J231">G231-(G231*TSS)</f>
        <v>15524.85</v>
      </c>
      <c r="K231" s="8">
        <f t="shared" ref="K231" si="454">IF((J231*12)&lt;=SMAX,0,IF(AND((J231*12)&gt;=SMIN2,(J231*12)&lt;=SMAXN2),(((J231*12)-SMIN2)*PORCN1)/12,IF(AND((J231*12)&gt;=SMIN3,(J231*12)&lt;=SMAXN3),(((((J231*12)-SMIN3)*PORCN2)+VAFN3)/12),(((((J231*12)-SMAXN4)*PORCN3)+VAFN4)/12))))</f>
        <v>0</v>
      </c>
      <c r="L231" s="20">
        <f t="shared" ref="L231" si="455">(G231*TSS)+K231+25</f>
        <v>1000.15</v>
      </c>
      <c r="M231" s="12">
        <f t="shared" si="393"/>
        <v>15499.85</v>
      </c>
    </row>
    <row r="232" spans="1:13" x14ac:dyDescent="0.2">
      <c r="A232" s="4">
        <v>227</v>
      </c>
      <c r="B232" s="4" t="s">
        <v>444</v>
      </c>
      <c r="C232" s="4" t="s">
        <v>67</v>
      </c>
      <c r="D232" s="13" t="s">
        <v>16</v>
      </c>
      <c r="E232" s="13" t="s">
        <v>31</v>
      </c>
      <c r="F232" s="4" t="s">
        <v>49</v>
      </c>
      <c r="G232" s="7">
        <v>30000</v>
      </c>
      <c r="H232" s="7">
        <f t="shared" si="389"/>
        <v>861</v>
      </c>
      <c r="I232" s="7">
        <f t="shared" si="390"/>
        <v>912</v>
      </c>
      <c r="J232" s="7" cm="1">
        <f t="array" ref="J232">G232-(G232*TSS)</f>
        <v>28227</v>
      </c>
      <c r="K232" s="8">
        <f t="shared" ref="K232" si="456">IF((J232*12)&lt;=SMAX,0,IF(AND((J232*12)&gt;=SMIN2,(J232*12)&lt;=SMAXN2),(((J232*12)-SMIN2)*PORCN1)/12,IF(AND((J232*12)&gt;=SMIN3,(J232*12)&lt;=SMAXN3),(((((J232*12)-SMIN3)*PORCN2)+VAFN3)/12),(((((J232*12)-SMAXN4)*PORCN3)+VAFN4)/12))))</f>
        <v>0</v>
      </c>
      <c r="L232" s="20">
        <f t="shared" ref="L232" si="457">(G232*TSS)+K232+25</f>
        <v>1798</v>
      </c>
      <c r="M232" s="12">
        <f t="shared" si="393"/>
        <v>28202</v>
      </c>
    </row>
    <row r="233" spans="1:13" x14ac:dyDescent="0.2">
      <c r="A233" s="3">
        <v>228</v>
      </c>
      <c r="B233" s="4" t="s">
        <v>445</v>
      </c>
      <c r="C233" s="4" t="s">
        <v>453</v>
      </c>
      <c r="D233" s="13" t="s">
        <v>16</v>
      </c>
      <c r="E233" s="13" t="s">
        <v>31</v>
      </c>
      <c r="F233" s="4" t="s">
        <v>49</v>
      </c>
      <c r="G233" s="7">
        <v>70000</v>
      </c>
      <c r="H233" s="7">
        <f t="shared" si="389"/>
        <v>2009</v>
      </c>
      <c r="I233" s="7">
        <f t="shared" si="390"/>
        <v>2128</v>
      </c>
      <c r="J233" s="7" cm="1">
        <f t="array" ref="J233">G233-(G233*TSS)</f>
        <v>65863</v>
      </c>
      <c r="K233" s="8">
        <f t="shared" ref="K233" si="458">IF((J233*12)&lt;=SMAX,0,IF(AND((J233*12)&gt;=SMIN2,(J233*12)&lt;=SMAXN2),(((J233*12)-SMIN2)*PORCN1)/12,IF(AND((J233*12)&gt;=SMIN3,(J233*12)&lt;=SMAXN3),(((((J233*12)-SMIN3)*PORCN2)+VAFN3)/12),(((((J233*12)-SMAXN4)*PORCN3)+VAFN4)/12))))</f>
        <v>5368.4498333333331</v>
      </c>
      <c r="L233" s="20">
        <f t="shared" ref="L233" si="459">(G233*TSS)+K233+25</f>
        <v>9530.4498333333322</v>
      </c>
      <c r="M233" s="12">
        <f t="shared" si="393"/>
        <v>60469.550166666668</v>
      </c>
    </row>
    <row r="234" spans="1:13" x14ac:dyDescent="0.2">
      <c r="A234" s="4">
        <v>229</v>
      </c>
      <c r="B234" s="4" t="s">
        <v>446</v>
      </c>
      <c r="C234" s="4" t="s">
        <v>455</v>
      </c>
      <c r="D234" s="13" t="s">
        <v>21</v>
      </c>
      <c r="E234" s="13" t="s">
        <v>31</v>
      </c>
      <c r="F234" s="4" t="s">
        <v>97</v>
      </c>
      <c r="G234" s="7">
        <v>110000</v>
      </c>
      <c r="H234" s="7">
        <f t="shared" si="389"/>
        <v>3157</v>
      </c>
      <c r="I234" s="7">
        <f t="shared" si="390"/>
        <v>3344</v>
      </c>
      <c r="J234" s="7" cm="1">
        <f t="array" ref="J234">G234-(G234*TSS)</f>
        <v>103499</v>
      </c>
      <c r="K234" s="8">
        <f t="shared" ref="K234" si="460">IF((J234*12)&lt;=SMAX,0,IF(AND((J234*12)&gt;=SMIN2,(J234*12)&lt;=SMAXN2),(((J234*12)-SMIN2)*PORCN1)/12,IF(AND((J234*12)&gt;=SMIN3,(J234*12)&lt;=SMAXN3),(((((J234*12)-SMIN3)*PORCN2)+VAFN3)/12),(((((J234*12)-SMAXN4)*PORCN3)+VAFN4)/12))))</f>
        <v>14457.687291666667</v>
      </c>
      <c r="L234" s="20">
        <f t="shared" ref="L234" si="461">(G234*TSS)+K234+25</f>
        <v>20983.687291666669</v>
      </c>
      <c r="M234" s="12">
        <f t="shared" si="393"/>
        <v>89016.312708333338</v>
      </c>
    </row>
    <row r="235" spans="1:13" x14ac:dyDescent="0.2">
      <c r="A235" s="3">
        <v>230</v>
      </c>
      <c r="B235" s="4" t="s">
        <v>447</v>
      </c>
      <c r="C235" s="4" t="s">
        <v>457</v>
      </c>
      <c r="D235" s="13" t="s">
        <v>16</v>
      </c>
      <c r="E235" s="13" t="s">
        <v>31</v>
      </c>
      <c r="F235" s="4" t="s">
        <v>49</v>
      </c>
      <c r="G235" s="7">
        <v>35000</v>
      </c>
      <c r="H235" s="7">
        <f t="shared" si="389"/>
        <v>1004.5</v>
      </c>
      <c r="I235" s="7">
        <f t="shared" si="390"/>
        <v>1064</v>
      </c>
      <c r="J235" s="7" cm="1">
        <f t="array" ref="J235">G235-(G235*TSS)</f>
        <v>32931.5</v>
      </c>
      <c r="K235" s="8">
        <f t="shared" ref="K235" si="462">IF((J235*12)&lt;=SMAX,0,IF(AND((J235*12)&gt;=SMIN2,(J235*12)&lt;=SMAXN2),(((J235*12)-SMIN2)*PORCN1)/12,IF(AND((J235*12)&gt;=SMIN3,(J235*12)&lt;=SMAXN3),(((((J235*12)-SMIN3)*PORCN2)+VAFN3)/12),(((((J235*12)-SMAXN4)*PORCN3)+VAFN4)/12))))</f>
        <v>0</v>
      </c>
      <c r="L235" s="20">
        <f t="shared" ref="L235" si="463">(G235*TSS)+K235+25</f>
        <v>2093.5</v>
      </c>
      <c r="M235" s="12">
        <f t="shared" si="393"/>
        <v>32906.5</v>
      </c>
    </row>
    <row r="236" spans="1:13" x14ac:dyDescent="0.2">
      <c r="A236" s="4">
        <v>231</v>
      </c>
      <c r="B236" s="4" t="s">
        <v>449</v>
      </c>
      <c r="C236" s="4" t="s">
        <v>235</v>
      </c>
      <c r="D236" s="13" t="s">
        <v>16</v>
      </c>
      <c r="E236" s="13" t="s">
        <v>31</v>
      </c>
      <c r="F236" s="4" t="s">
        <v>41</v>
      </c>
      <c r="G236" s="7">
        <v>50000</v>
      </c>
      <c r="H236" s="7">
        <f t="shared" si="389"/>
        <v>1435</v>
      </c>
      <c r="I236" s="7">
        <f t="shared" si="390"/>
        <v>1520</v>
      </c>
      <c r="J236" s="7" cm="1">
        <f t="array" ref="J236">G236-(G236*TSS)</f>
        <v>47045</v>
      </c>
      <c r="K236" s="8">
        <f t="shared" ref="K236" si="464">IF((J236*12)&lt;=SMAX,0,IF(AND((J236*12)&gt;=SMIN2,(J236*12)&lt;=SMAXN2),(((J236*12)-SMIN2)*PORCN1)/12,IF(AND((J236*12)&gt;=SMIN3,(J236*12)&lt;=SMAXN3),(((((J236*12)-SMIN3)*PORCN2)+VAFN3)/12),(((((J236*12)-SMAXN4)*PORCN3)+VAFN4)/12))))</f>
        <v>1853.9998749999997</v>
      </c>
      <c r="L236" s="20">
        <f t="shared" ref="L236" si="465">(G236*TSS)+K236+25</f>
        <v>4833.9998749999995</v>
      </c>
      <c r="M236" s="12">
        <f t="shared" si="393"/>
        <v>45166.000124999999</v>
      </c>
    </row>
    <row r="237" spans="1:13" x14ac:dyDescent="0.2">
      <c r="A237" s="3">
        <v>232</v>
      </c>
      <c r="B237" s="4" t="s">
        <v>450</v>
      </c>
      <c r="C237" s="4" t="s">
        <v>460</v>
      </c>
      <c r="D237" s="13" t="s">
        <v>21</v>
      </c>
      <c r="E237" s="13" t="s">
        <v>31</v>
      </c>
      <c r="F237" s="4" t="s">
        <v>49</v>
      </c>
      <c r="G237" s="7">
        <v>38000</v>
      </c>
      <c r="H237" s="7">
        <f t="shared" si="389"/>
        <v>1090.5999999999999</v>
      </c>
      <c r="I237" s="7">
        <f t="shared" si="390"/>
        <v>1155.2</v>
      </c>
      <c r="J237" s="7" cm="1">
        <f t="array" ref="J237">G237-(G237*TSS)</f>
        <v>35754.199999999997</v>
      </c>
      <c r="K237" s="8">
        <f t="shared" ref="K237" si="466">IF((J237*12)&lt;=SMAX,0,IF(AND((J237*12)&gt;=SMIN2,(J237*12)&lt;=SMAXN2),(((J237*12)-SMIN2)*PORCN1)/12,IF(AND((J237*12)&gt;=SMIN3,(J237*12)&lt;=SMAXN3),(((((J237*12)-SMIN3)*PORCN2)+VAFN3)/12),(((((J237*12)-SMAXN4)*PORCN3)+VAFN4)/12))))</f>
        <v>160.37987499999943</v>
      </c>
      <c r="L237" s="20">
        <f t="shared" ref="L237" si="467">(G237*TSS)+K237+25</f>
        <v>2431.1798749999998</v>
      </c>
      <c r="M237" s="12">
        <f t="shared" si="393"/>
        <v>35568.820124999998</v>
      </c>
    </row>
    <row r="238" spans="1:13" x14ac:dyDescent="0.2">
      <c r="A238" s="4">
        <v>233</v>
      </c>
      <c r="B238" s="4" t="s">
        <v>451</v>
      </c>
      <c r="C238" s="4" t="s">
        <v>331</v>
      </c>
      <c r="D238" s="13" t="s">
        <v>21</v>
      </c>
      <c r="E238" s="13" t="s">
        <v>31</v>
      </c>
      <c r="F238" s="4" t="s">
        <v>372</v>
      </c>
      <c r="G238" s="7">
        <v>50000</v>
      </c>
      <c r="H238" s="7">
        <f t="shared" si="389"/>
        <v>1435</v>
      </c>
      <c r="I238" s="7">
        <f t="shared" si="390"/>
        <v>1520</v>
      </c>
      <c r="J238" s="7" cm="1">
        <f t="array" ref="J238">G238-(G238*TSS)</f>
        <v>47045</v>
      </c>
      <c r="K238" s="8">
        <f t="shared" ref="K238" si="468">IF((J238*12)&lt;=SMAX,0,IF(AND((J238*12)&gt;=SMIN2,(J238*12)&lt;=SMAXN2),(((J238*12)-SMIN2)*PORCN1)/12,IF(AND((J238*12)&gt;=SMIN3,(J238*12)&lt;=SMAXN3),(((((J238*12)-SMIN3)*PORCN2)+VAFN3)/12),(((((J238*12)-SMAXN4)*PORCN3)+VAFN4)/12))))</f>
        <v>1853.9998749999997</v>
      </c>
      <c r="L238" s="20">
        <f t="shared" ref="L238" si="469">(G238*TSS)+K238+25</f>
        <v>4833.9998749999995</v>
      </c>
      <c r="M238" s="12">
        <f t="shared" si="393"/>
        <v>45166.000124999999</v>
      </c>
    </row>
    <row r="239" spans="1:13" x14ac:dyDescent="0.2">
      <c r="A239" s="3">
        <v>234</v>
      </c>
      <c r="B239" s="4" t="s">
        <v>452</v>
      </c>
      <c r="C239" s="4" t="s">
        <v>465</v>
      </c>
      <c r="D239" s="13" t="s">
        <v>21</v>
      </c>
      <c r="E239" s="13" t="s">
        <v>31</v>
      </c>
      <c r="F239" s="4" t="s">
        <v>70</v>
      </c>
      <c r="G239" s="7">
        <v>110000</v>
      </c>
      <c r="H239" s="7">
        <f t="shared" si="389"/>
        <v>3157</v>
      </c>
      <c r="I239" s="7">
        <f t="shared" si="390"/>
        <v>3344</v>
      </c>
      <c r="J239" s="7" cm="1">
        <f t="array" ref="J239">G239-(G239*TSS)</f>
        <v>103499</v>
      </c>
      <c r="K239" s="8">
        <f t="shared" ref="K239" si="470">IF((J239*12)&lt;=SMAX,0,IF(AND((J239*12)&gt;=SMIN2,(J239*12)&lt;=SMAXN2),(((J239*12)-SMIN2)*PORCN1)/12,IF(AND((J239*12)&gt;=SMIN3,(J239*12)&lt;=SMAXN3),(((((J239*12)-SMIN3)*PORCN2)+VAFN3)/12),(((((J239*12)-SMAXN4)*PORCN3)+VAFN4)/12))))</f>
        <v>14457.687291666667</v>
      </c>
      <c r="L239" s="20">
        <f t="shared" ref="L239" si="471">(G239*TSS)+K239+25</f>
        <v>20983.687291666669</v>
      </c>
      <c r="M239" s="12">
        <f t="shared" si="393"/>
        <v>89016.312708333338</v>
      </c>
    </row>
    <row r="240" spans="1:13" x14ac:dyDescent="0.2">
      <c r="A240" s="4">
        <v>235</v>
      </c>
      <c r="B240" s="4" t="s">
        <v>454</v>
      </c>
      <c r="C240" s="4" t="s">
        <v>304</v>
      </c>
      <c r="D240" s="13" t="s">
        <v>21</v>
      </c>
      <c r="E240" s="13" t="s">
        <v>31</v>
      </c>
      <c r="F240" s="4" t="s">
        <v>301</v>
      </c>
      <c r="G240" s="7">
        <v>40000</v>
      </c>
      <c r="H240" s="7">
        <f t="shared" si="389"/>
        <v>1148</v>
      </c>
      <c r="I240" s="7">
        <f t="shared" si="390"/>
        <v>1216</v>
      </c>
      <c r="J240" s="7" cm="1">
        <f t="array" ref="J240">G240-(G240*TSS)</f>
        <v>37636</v>
      </c>
      <c r="K240" s="8">
        <f t="shared" ref="K240" si="472">IF((J240*12)&lt;=SMAX,0,IF(AND((J240*12)&gt;=SMIN2,(J240*12)&lt;=SMAXN2),(((J240*12)-SMIN2)*PORCN1)/12,IF(AND((J240*12)&gt;=SMIN3,(J240*12)&lt;=SMAXN3),(((((J240*12)-SMIN3)*PORCN2)+VAFN3)/12),(((((J240*12)-SMAXN4)*PORCN3)+VAFN4)/12))))</f>
        <v>442.64987499999984</v>
      </c>
      <c r="L240" s="20">
        <f t="shared" ref="L240" si="473">(G240*TSS)+K240+25</f>
        <v>2831.6498750000001</v>
      </c>
      <c r="M240" s="12">
        <f t="shared" si="393"/>
        <v>37168.350124999997</v>
      </c>
    </row>
    <row r="241" spans="1:13" x14ac:dyDescent="0.2">
      <c r="A241" s="3">
        <v>236</v>
      </c>
      <c r="B241" s="4" t="s">
        <v>456</v>
      </c>
      <c r="C241" s="4" t="s">
        <v>468</v>
      </c>
      <c r="D241" s="13" t="s">
        <v>21</v>
      </c>
      <c r="E241" s="13" t="s">
        <v>31</v>
      </c>
      <c r="F241" s="4" t="s">
        <v>38</v>
      </c>
      <c r="G241" s="7">
        <v>85000</v>
      </c>
      <c r="H241" s="7">
        <f t="shared" si="389"/>
        <v>2439.5</v>
      </c>
      <c r="I241" s="7">
        <f t="shared" si="390"/>
        <v>2584</v>
      </c>
      <c r="J241" s="7" cm="1">
        <f t="array" ref="J241">G241-(G241*TSS)</f>
        <v>79976.5</v>
      </c>
      <c r="K241" s="8">
        <f t="shared" ref="K241" si="474">IF((J241*12)&lt;=SMAX,0,IF(AND((J241*12)&gt;=SMIN2,(J241*12)&lt;=SMAXN2),(((J241*12)-SMIN2)*PORCN1)/12,IF(AND((J241*12)&gt;=SMIN3,(J241*12)&lt;=SMAXN3),(((((J241*12)-SMIN3)*PORCN2)+VAFN3)/12),(((((J241*12)-SMAXN4)*PORCN3)+VAFN4)/12))))</f>
        <v>8577.0622916666671</v>
      </c>
      <c r="L241" s="20">
        <f t="shared" ref="L241" si="475">(G241*TSS)+K241+25</f>
        <v>13625.562291666667</v>
      </c>
      <c r="M241" s="12">
        <f t="shared" si="393"/>
        <v>71374.437708333338</v>
      </c>
    </row>
    <row r="242" spans="1:13" x14ac:dyDescent="0.2">
      <c r="A242" s="4">
        <v>237</v>
      </c>
      <c r="B242" s="4" t="s">
        <v>458</v>
      </c>
      <c r="C242" s="4" t="s">
        <v>470</v>
      </c>
      <c r="D242" s="13" t="s">
        <v>21</v>
      </c>
      <c r="E242" s="13" t="s">
        <v>31</v>
      </c>
      <c r="F242" s="4" t="s">
        <v>22</v>
      </c>
      <c r="G242" s="7">
        <v>22000</v>
      </c>
      <c r="H242" s="7">
        <f t="shared" si="389"/>
        <v>631.4</v>
      </c>
      <c r="I242" s="7">
        <f t="shared" si="390"/>
        <v>668.8</v>
      </c>
      <c r="J242" s="7" cm="1">
        <f t="array" ref="J242">G242-(G242*TSS)</f>
        <v>20699.8</v>
      </c>
      <c r="K242" s="8">
        <f t="shared" ref="K242" si="476">IF((J242*12)&lt;=SMAX,0,IF(AND((J242*12)&gt;=SMIN2,(J242*12)&lt;=SMAXN2),(((J242*12)-SMIN2)*PORCN1)/12,IF(AND((J242*12)&gt;=SMIN3,(J242*12)&lt;=SMAXN3),(((((J242*12)-SMIN3)*PORCN2)+VAFN3)/12),(((((J242*12)-SMAXN4)*PORCN3)+VAFN4)/12))))</f>
        <v>0</v>
      </c>
      <c r="L242" s="20">
        <f t="shared" ref="L242" si="477">(G242*TSS)+K242+25</f>
        <v>1325.2</v>
      </c>
      <c r="M242" s="12">
        <f t="shared" si="393"/>
        <v>20674.8</v>
      </c>
    </row>
    <row r="243" spans="1:13" x14ac:dyDescent="0.2">
      <c r="A243" s="3">
        <v>238</v>
      </c>
      <c r="B243" s="4" t="s">
        <v>459</v>
      </c>
      <c r="C243" s="4" t="s">
        <v>472</v>
      </c>
      <c r="D243" s="13" t="s">
        <v>16</v>
      </c>
      <c r="E243" s="13" t="s">
        <v>31</v>
      </c>
      <c r="F243" s="4" t="s">
        <v>97</v>
      </c>
      <c r="G243" s="7">
        <v>75000</v>
      </c>
      <c r="H243" s="7">
        <f t="shared" si="389"/>
        <v>2152.5</v>
      </c>
      <c r="I243" s="7">
        <f t="shared" si="390"/>
        <v>2280</v>
      </c>
      <c r="J243" s="7" cm="1">
        <f t="array" ref="J243">G243-(G243*TSS)</f>
        <v>70567.5</v>
      </c>
      <c r="K243" s="8">
        <f t="shared" ref="K243" si="478">IF((J243*12)&lt;=SMAX,0,IF(AND((J243*12)&gt;=SMIN2,(J243*12)&lt;=SMAXN2),(((J243*12)-SMIN2)*PORCN1)/12,IF(AND((J243*12)&gt;=SMIN3,(J243*12)&lt;=SMAXN3),(((((J243*12)-SMIN3)*PORCN2)+VAFN3)/12),(((((J243*12)-SMAXN4)*PORCN3)+VAFN4)/12))))</f>
        <v>6309.3498333333337</v>
      </c>
      <c r="L243" s="20">
        <f t="shared" ref="L243" si="479">(G243*TSS)+K243+25</f>
        <v>10766.849833333334</v>
      </c>
      <c r="M243" s="12">
        <f t="shared" si="393"/>
        <v>64233.150166666666</v>
      </c>
    </row>
    <row r="244" spans="1:13" x14ac:dyDescent="0.2">
      <c r="A244" s="4">
        <v>239</v>
      </c>
      <c r="B244" s="4" t="s">
        <v>461</v>
      </c>
      <c r="C244" s="4" t="s">
        <v>231</v>
      </c>
      <c r="D244" s="13" t="s">
        <v>16</v>
      </c>
      <c r="E244" s="13" t="s">
        <v>31</v>
      </c>
      <c r="F244" s="4" t="s">
        <v>49</v>
      </c>
      <c r="G244" s="7">
        <v>17600</v>
      </c>
      <c r="H244" s="7">
        <f t="shared" si="389"/>
        <v>505.12</v>
      </c>
      <c r="I244" s="7">
        <f t="shared" si="390"/>
        <v>535.04</v>
      </c>
      <c r="J244" s="7" cm="1">
        <f t="array" ref="J244">G244-(G244*TSS)</f>
        <v>16559.84</v>
      </c>
      <c r="K244" s="8">
        <f t="shared" ref="K244" si="480">IF((J244*12)&lt;=SMAX,0,IF(AND((J244*12)&gt;=SMIN2,(J244*12)&lt;=SMAXN2),(((J244*12)-SMIN2)*PORCN1)/12,IF(AND((J244*12)&gt;=SMIN3,(J244*12)&lt;=SMAXN3),(((((J244*12)-SMIN3)*PORCN2)+VAFN3)/12),(((((J244*12)-SMAXN4)*PORCN3)+VAFN4)/12))))</f>
        <v>0</v>
      </c>
      <c r="L244" s="20">
        <f t="shared" ref="L244" si="481">(G244*TSS)+K244+25</f>
        <v>1065.1600000000001</v>
      </c>
      <c r="M244" s="12">
        <f t="shared" si="393"/>
        <v>16534.84</v>
      </c>
    </row>
    <row r="245" spans="1:13" x14ac:dyDescent="0.2">
      <c r="A245" s="3">
        <v>240</v>
      </c>
      <c r="B245" s="4" t="s">
        <v>462</v>
      </c>
      <c r="C245" s="4" t="s">
        <v>243</v>
      </c>
      <c r="D245" s="13" t="s">
        <v>21</v>
      </c>
      <c r="E245" s="13" t="s">
        <v>31</v>
      </c>
      <c r="F245" s="4" t="s">
        <v>145</v>
      </c>
      <c r="G245" s="7">
        <v>20000</v>
      </c>
      <c r="H245" s="7">
        <f t="shared" si="389"/>
        <v>574</v>
      </c>
      <c r="I245" s="7">
        <f t="shared" si="390"/>
        <v>608</v>
      </c>
      <c r="J245" s="7" cm="1">
        <f t="array" ref="J245">G245-(G245*TSS)</f>
        <v>18818</v>
      </c>
      <c r="K245" s="8">
        <f t="shared" ref="K245" si="482">IF((J245*12)&lt;=SMAX,0,IF(AND((J245*12)&gt;=SMIN2,(J245*12)&lt;=SMAXN2),(((J245*12)-SMIN2)*PORCN1)/12,IF(AND((J245*12)&gt;=SMIN3,(J245*12)&lt;=SMAXN3),(((((J245*12)-SMIN3)*PORCN2)+VAFN3)/12),(((((J245*12)-SMAXN4)*PORCN3)+VAFN4)/12))))</f>
        <v>0</v>
      </c>
      <c r="L245" s="20">
        <f t="shared" ref="L245" si="483">(G245*TSS)+K245+25</f>
        <v>1207</v>
      </c>
      <c r="M245" s="12">
        <f t="shared" si="393"/>
        <v>18793</v>
      </c>
    </row>
    <row r="246" spans="1:13" x14ac:dyDescent="0.2">
      <c r="A246" s="4">
        <v>241</v>
      </c>
      <c r="B246" s="4" t="s">
        <v>463</v>
      </c>
      <c r="C246" s="4" t="s">
        <v>48</v>
      </c>
      <c r="D246" s="13" t="s">
        <v>21</v>
      </c>
      <c r="E246" s="13" t="s">
        <v>31</v>
      </c>
      <c r="F246" s="4" t="s">
        <v>145</v>
      </c>
      <c r="G246" s="7">
        <v>16500</v>
      </c>
      <c r="H246" s="7">
        <f t="shared" si="389"/>
        <v>473.55</v>
      </c>
      <c r="I246" s="7">
        <f t="shared" si="390"/>
        <v>501.6</v>
      </c>
      <c r="J246" s="7" cm="1">
        <f t="array" ref="J246">G246-(G246*TSS)</f>
        <v>15524.85</v>
      </c>
      <c r="K246" s="8">
        <f t="shared" ref="K246" si="484">IF((J246*12)&lt;=SMAX,0,IF(AND((J246*12)&gt;=SMIN2,(J246*12)&lt;=SMAXN2),(((J246*12)-SMIN2)*PORCN1)/12,IF(AND((J246*12)&gt;=SMIN3,(J246*12)&lt;=SMAXN3),(((((J246*12)-SMIN3)*PORCN2)+VAFN3)/12),(((((J246*12)-SMAXN4)*PORCN3)+VAFN4)/12))))</f>
        <v>0</v>
      </c>
      <c r="L246" s="20">
        <f t="shared" ref="L246" si="485">(G246*TSS)+K246+25</f>
        <v>1000.15</v>
      </c>
      <c r="M246" s="12">
        <f t="shared" si="393"/>
        <v>15499.85</v>
      </c>
    </row>
    <row r="247" spans="1:13" x14ac:dyDescent="0.2">
      <c r="A247" s="3">
        <v>242</v>
      </c>
      <c r="B247" s="4" t="s">
        <v>464</v>
      </c>
      <c r="C247" s="4" t="s">
        <v>304</v>
      </c>
      <c r="D247" s="13" t="s">
        <v>16</v>
      </c>
      <c r="E247" s="13" t="s">
        <v>31</v>
      </c>
      <c r="F247" s="4" t="s">
        <v>28</v>
      </c>
      <c r="G247" s="7">
        <v>30000</v>
      </c>
      <c r="H247" s="7">
        <f t="shared" si="389"/>
        <v>861</v>
      </c>
      <c r="I247" s="7">
        <f t="shared" si="390"/>
        <v>912</v>
      </c>
      <c r="J247" s="7" cm="1">
        <f t="array" ref="J247">G247-(G247*TSS)</f>
        <v>28227</v>
      </c>
      <c r="K247" s="8">
        <f t="shared" ref="K247" si="486">IF((J247*12)&lt;=SMAX,0,IF(AND((J247*12)&gt;=SMIN2,(J247*12)&lt;=SMAXN2),(((J247*12)-SMIN2)*PORCN1)/12,IF(AND((J247*12)&gt;=SMIN3,(J247*12)&lt;=SMAXN3),(((((J247*12)-SMIN3)*PORCN2)+VAFN3)/12),(((((J247*12)-SMAXN4)*PORCN3)+VAFN4)/12))))</f>
        <v>0</v>
      </c>
      <c r="L247" s="20">
        <f t="shared" ref="L247" si="487">(G247*TSS)+K247+25</f>
        <v>1798</v>
      </c>
      <c r="M247" s="12">
        <f t="shared" si="393"/>
        <v>28202</v>
      </c>
    </row>
    <row r="248" spans="1:13" x14ac:dyDescent="0.2">
      <c r="A248" s="4">
        <v>243</v>
      </c>
      <c r="B248" s="4" t="s">
        <v>466</v>
      </c>
      <c r="C248" s="4" t="s">
        <v>478</v>
      </c>
      <c r="D248" s="13" t="s">
        <v>16</v>
      </c>
      <c r="E248" s="13" t="s">
        <v>31</v>
      </c>
      <c r="F248" s="4" t="s">
        <v>49</v>
      </c>
      <c r="G248" s="7">
        <v>20000</v>
      </c>
      <c r="H248" s="7">
        <f t="shared" si="389"/>
        <v>574</v>
      </c>
      <c r="I248" s="7">
        <f t="shared" si="390"/>
        <v>608</v>
      </c>
      <c r="J248" s="7" cm="1">
        <f t="array" ref="J248">G248-(G248*TSS)</f>
        <v>18818</v>
      </c>
      <c r="K248" s="8">
        <f t="shared" ref="K248" si="488">IF((J248*12)&lt;=SMAX,0,IF(AND((J248*12)&gt;=SMIN2,(J248*12)&lt;=SMAXN2),(((J248*12)-SMIN2)*PORCN1)/12,IF(AND((J248*12)&gt;=SMIN3,(J248*12)&lt;=SMAXN3),(((((J248*12)-SMIN3)*PORCN2)+VAFN3)/12),(((((J248*12)-SMAXN4)*PORCN3)+VAFN4)/12))))</f>
        <v>0</v>
      </c>
      <c r="L248" s="20">
        <f t="shared" ref="L248" si="489">(G248*TSS)+K248+25</f>
        <v>1207</v>
      </c>
      <c r="M248" s="12">
        <f t="shared" si="393"/>
        <v>18793</v>
      </c>
    </row>
    <row r="249" spans="1:13" x14ac:dyDescent="0.2">
      <c r="A249" s="3">
        <v>244</v>
      </c>
      <c r="B249" s="4" t="s">
        <v>467</v>
      </c>
      <c r="C249" s="4" t="s">
        <v>480</v>
      </c>
      <c r="D249" s="13" t="s">
        <v>16</v>
      </c>
      <c r="E249" s="13" t="s">
        <v>31</v>
      </c>
      <c r="F249" s="4" t="s">
        <v>18</v>
      </c>
      <c r="G249" s="7">
        <v>30000</v>
      </c>
      <c r="H249" s="7">
        <f t="shared" si="389"/>
        <v>861</v>
      </c>
      <c r="I249" s="7">
        <f t="shared" si="390"/>
        <v>912</v>
      </c>
      <c r="J249" s="7" cm="1">
        <f t="array" ref="J249">G249-(G249*TSS)</f>
        <v>28227</v>
      </c>
      <c r="K249" s="8">
        <f t="shared" ref="K249" si="490">IF((J249*12)&lt;=SMAX,0,IF(AND((J249*12)&gt;=SMIN2,(J249*12)&lt;=SMAXN2),(((J249*12)-SMIN2)*PORCN1)/12,IF(AND((J249*12)&gt;=SMIN3,(J249*12)&lt;=SMAXN3),(((((J249*12)-SMIN3)*PORCN2)+VAFN3)/12),(((((J249*12)-SMAXN4)*PORCN3)+VAFN4)/12))))</f>
        <v>0</v>
      </c>
      <c r="L249" s="20">
        <f t="shared" ref="L249" si="491">(G249*TSS)+K249+25</f>
        <v>1798</v>
      </c>
      <c r="M249" s="12">
        <f t="shared" si="393"/>
        <v>28202</v>
      </c>
    </row>
    <row r="250" spans="1:13" x14ac:dyDescent="0.2">
      <c r="A250" s="4">
        <v>245</v>
      </c>
      <c r="B250" s="4" t="s">
        <v>469</v>
      </c>
      <c r="C250" s="4" t="s">
        <v>349</v>
      </c>
      <c r="D250" s="13" t="s">
        <v>16</v>
      </c>
      <c r="E250" s="13" t="s">
        <v>31</v>
      </c>
      <c r="F250" s="4" t="s">
        <v>46</v>
      </c>
      <c r="G250" s="7">
        <v>25000</v>
      </c>
      <c r="H250" s="7">
        <f t="shared" si="389"/>
        <v>717.5</v>
      </c>
      <c r="I250" s="7">
        <f t="shared" si="390"/>
        <v>760</v>
      </c>
      <c r="J250" s="7" cm="1">
        <f t="array" ref="J250">G250-(G250*TSS)</f>
        <v>23522.5</v>
      </c>
      <c r="K250" s="8">
        <f t="shared" ref="K250" si="492">IF((J250*12)&lt;=SMAX,0,IF(AND((J250*12)&gt;=SMIN2,(J250*12)&lt;=SMAXN2),(((J250*12)-SMIN2)*PORCN1)/12,IF(AND((J250*12)&gt;=SMIN3,(J250*12)&lt;=SMAXN3),(((((J250*12)-SMIN3)*PORCN2)+VAFN3)/12),(((((J250*12)-SMAXN4)*PORCN3)+VAFN4)/12))))</f>
        <v>0</v>
      </c>
      <c r="L250" s="20">
        <f t="shared" ref="L250" si="493">(G250*TSS)+K250+25</f>
        <v>1502.5</v>
      </c>
      <c r="M250" s="12">
        <f t="shared" si="393"/>
        <v>23497.5</v>
      </c>
    </row>
    <row r="251" spans="1:13" x14ac:dyDescent="0.2">
      <c r="A251" s="3">
        <v>246</v>
      </c>
      <c r="B251" s="4" t="s">
        <v>471</v>
      </c>
      <c r="C251" s="4" t="s">
        <v>483</v>
      </c>
      <c r="D251" s="13" t="s">
        <v>21</v>
      </c>
      <c r="E251" s="13" t="s">
        <v>31</v>
      </c>
      <c r="F251" s="4" t="s">
        <v>22</v>
      </c>
      <c r="G251" s="7">
        <v>25000</v>
      </c>
      <c r="H251" s="7">
        <f t="shared" si="389"/>
        <v>717.5</v>
      </c>
      <c r="I251" s="7">
        <f t="shared" si="390"/>
        <v>760</v>
      </c>
      <c r="J251" s="7" cm="1">
        <f t="array" ref="J251">G251-(G251*TSS)</f>
        <v>23522.5</v>
      </c>
      <c r="K251" s="8">
        <f t="shared" ref="K251" si="494">IF((J251*12)&lt;=SMAX,0,IF(AND((J251*12)&gt;=SMIN2,(J251*12)&lt;=SMAXN2),(((J251*12)-SMIN2)*PORCN1)/12,IF(AND((J251*12)&gt;=SMIN3,(J251*12)&lt;=SMAXN3),(((((J251*12)-SMIN3)*PORCN2)+VAFN3)/12),(((((J251*12)-SMAXN4)*PORCN3)+VAFN4)/12))))</f>
        <v>0</v>
      </c>
      <c r="L251" s="20">
        <f t="shared" ref="L251" si="495">(G251*TSS)+K251+25</f>
        <v>1502.5</v>
      </c>
      <c r="M251" s="12">
        <f t="shared" si="393"/>
        <v>23497.5</v>
      </c>
    </row>
    <row r="252" spans="1:13" x14ac:dyDescent="0.2">
      <c r="A252" s="4">
        <v>247</v>
      </c>
      <c r="B252" s="4" t="s">
        <v>473</v>
      </c>
      <c r="C252" s="4" t="s">
        <v>67</v>
      </c>
      <c r="D252" s="13" t="s">
        <v>16</v>
      </c>
      <c r="E252" s="13" t="s">
        <v>31</v>
      </c>
      <c r="F252" s="4" t="s">
        <v>46</v>
      </c>
      <c r="G252" s="7">
        <v>25000</v>
      </c>
      <c r="H252" s="7">
        <f t="shared" si="389"/>
        <v>717.5</v>
      </c>
      <c r="I252" s="7">
        <f t="shared" si="390"/>
        <v>760</v>
      </c>
      <c r="J252" s="7" cm="1">
        <f t="array" ref="J252">G252-(G252*TSS)</f>
        <v>23522.5</v>
      </c>
      <c r="K252" s="8">
        <f t="shared" ref="K252" si="496">IF((J252*12)&lt;=SMAX,0,IF(AND((J252*12)&gt;=SMIN2,(J252*12)&lt;=SMAXN2),(((J252*12)-SMIN2)*PORCN1)/12,IF(AND((J252*12)&gt;=SMIN3,(J252*12)&lt;=SMAXN3),(((((J252*12)-SMIN3)*PORCN2)+VAFN3)/12),(((((J252*12)-SMAXN4)*PORCN3)+VAFN4)/12))))</f>
        <v>0</v>
      </c>
      <c r="L252" s="20">
        <f t="shared" ref="L252" si="497">(G252*TSS)+K252+25</f>
        <v>1502.5</v>
      </c>
      <c r="M252" s="12">
        <f t="shared" si="393"/>
        <v>23497.5</v>
      </c>
    </row>
    <row r="253" spans="1:13" x14ac:dyDescent="0.2">
      <c r="A253" s="3">
        <v>248</v>
      </c>
      <c r="B253" s="4" t="s">
        <v>474</v>
      </c>
      <c r="C253" s="4" t="s">
        <v>243</v>
      </c>
      <c r="D253" s="13" t="s">
        <v>21</v>
      </c>
      <c r="E253" s="13" t="s">
        <v>31</v>
      </c>
      <c r="F253" s="4" t="s">
        <v>22</v>
      </c>
      <c r="G253" s="7">
        <v>35000</v>
      </c>
      <c r="H253" s="7">
        <f t="shared" si="389"/>
        <v>1004.5</v>
      </c>
      <c r="I253" s="7">
        <f t="shared" si="390"/>
        <v>1064</v>
      </c>
      <c r="J253" s="7" cm="1">
        <f t="array" ref="J253">G253-(G253*TSS)</f>
        <v>32931.5</v>
      </c>
      <c r="K253" s="8">
        <f t="shared" ref="K253" si="498">IF((J253*12)&lt;=SMAX,0,IF(AND((J253*12)&gt;=SMIN2,(J253*12)&lt;=SMAXN2),(((J253*12)-SMIN2)*PORCN1)/12,IF(AND((J253*12)&gt;=SMIN3,(J253*12)&lt;=SMAXN3),(((((J253*12)-SMIN3)*PORCN2)+VAFN3)/12),(((((J253*12)-SMAXN4)*PORCN3)+VAFN4)/12))))</f>
        <v>0</v>
      </c>
      <c r="L253" s="20">
        <f t="shared" ref="L253" si="499">(G253*TSS)+K253+25</f>
        <v>2093.5</v>
      </c>
      <c r="M253" s="12">
        <f t="shared" si="393"/>
        <v>32906.5</v>
      </c>
    </row>
    <row r="254" spans="1:13" x14ac:dyDescent="0.2">
      <c r="A254" s="4">
        <v>249</v>
      </c>
      <c r="B254" s="4" t="s">
        <v>475</v>
      </c>
      <c r="C254" s="4" t="s">
        <v>235</v>
      </c>
      <c r="D254" s="13" t="s">
        <v>21</v>
      </c>
      <c r="E254" s="13" t="s">
        <v>31</v>
      </c>
      <c r="F254" s="4" t="s">
        <v>49</v>
      </c>
      <c r="G254" s="7">
        <v>50000</v>
      </c>
      <c r="H254" s="7">
        <f t="shared" si="389"/>
        <v>1435</v>
      </c>
      <c r="I254" s="7">
        <f t="shared" si="390"/>
        <v>1520</v>
      </c>
      <c r="J254" s="7" cm="1">
        <f t="array" ref="J254">G254-(G254*TSS)</f>
        <v>47045</v>
      </c>
      <c r="K254" s="8">
        <f t="shared" ref="K254" si="500">IF((J254*12)&lt;=SMAX,0,IF(AND((J254*12)&gt;=SMIN2,(J254*12)&lt;=SMAXN2),(((J254*12)-SMIN2)*PORCN1)/12,IF(AND((J254*12)&gt;=SMIN3,(J254*12)&lt;=SMAXN3),(((((J254*12)-SMIN3)*PORCN2)+VAFN3)/12),(((((J254*12)-SMAXN4)*PORCN3)+VAFN4)/12))))</f>
        <v>1853.9998749999997</v>
      </c>
      <c r="L254" s="20">
        <f t="shared" ref="L254" si="501">(G254*TSS)+K254+25</f>
        <v>4833.9998749999995</v>
      </c>
      <c r="M254" s="12">
        <f t="shared" si="393"/>
        <v>45166.000124999999</v>
      </c>
    </row>
    <row r="255" spans="1:13" x14ac:dyDescent="0.2">
      <c r="A255" s="3">
        <v>250</v>
      </c>
      <c r="B255" s="4" t="s">
        <v>476</v>
      </c>
      <c r="C255" s="4" t="s">
        <v>202</v>
      </c>
      <c r="D255" s="13" t="s">
        <v>21</v>
      </c>
      <c r="E255" s="13" t="s">
        <v>31</v>
      </c>
      <c r="F255" s="4" t="s">
        <v>49</v>
      </c>
      <c r="G255" s="7">
        <v>25000</v>
      </c>
      <c r="H255" s="7">
        <f t="shared" si="389"/>
        <v>717.5</v>
      </c>
      <c r="I255" s="7">
        <f t="shared" si="390"/>
        <v>760</v>
      </c>
      <c r="J255" s="7" cm="1">
        <f t="array" ref="J255">G255-(G255*TSS)</f>
        <v>23522.5</v>
      </c>
      <c r="K255" s="8">
        <f t="shared" ref="K255" si="502">IF((J255*12)&lt;=SMAX,0,IF(AND((J255*12)&gt;=SMIN2,(J255*12)&lt;=SMAXN2),(((J255*12)-SMIN2)*PORCN1)/12,IF(AND((J255*12)&gt;=SMIN3,(J255*12)&lt;=SMAXN3),(((((J255*12)-SMIN3)*PORCN2)+VAFN3)/12),(((((J255*12)-SMAXN4)*PORCN3)+VAFN4)/12))))</f>
        <v>0</v>
      </c>
      <c r="L255" s="20">
        <f t="shared" ref="L255" si="503">(G255*TSS)+K255+25</f>
        <v>1502.5</v>
      </c>
      <c r="M255" s="12">
        <f t="shared" si="393"/>
        <v>23497.5</v>
      </c>
    </row>
    <row r="256" spans="1:13" x14ac:dyDescent="0.2">
      <c r="A256" s="4">
        <v>251</v>
      </c>
      <c r="B256" s="4" t="s">
        <v>477</v>
      </c>
      <c r="C256" s="4" t="s">
        <v>48</v>
      </c>
      <c r="D256" s="13" t="s">
        <v>21</v>
      </c>
      <c r="E256" s="13" t="s">
        <v>31</v>
      </c>
      <c r="F256" s="4" t="s">
        <v>340</v>
      </c>
      <c r="G256" s="7">
        <v>16500</v>
      </c>
      <c r="H256" s="7">
        <f t="shared" si="389"/>
        <v>473.55</v>
      </c>
      <c r="I256" s="7">
        <f t="shared" si="390"/>
        <v>501.6</v>
      </c>
      <c r="J256" s="7" cm="1">
        <f t="array" ref="J256">G256-(G256*TSS)</f>
        <v>15524.85</v>
      </c>
      <c r="K256" s="8">
        <f t="shared" ref="K256" si="504">IF((J256*12)&lt;=SMAX,0,IF(AND((J256*12)&gt;=SMIN2,(J256*12)&lt;=SMAXN2),(((J256*12)-SMIN2)*PORCN1)/12,IF(AND((J256*12)&gt;=SMIN3,(J256*12)&lt;=SMAXN3),(((((J256*12)-SMIN3)*PORCN2)+VAFN3)/12),(((((J256*12)-SMAXN4)*PORCN3)+VAFN4)/12))))</f>
        <v>0</v>
      </c>
      <c r="L256" s="20">
        <f t="shared" ref="L256" si="505">(G256*TSS)+K256+25</f>
        <v>1000.15</v>
      </c>
      <c r="M256" s="12">
        <f t="shared" si="393"/>
        <v>15499.85</v>
      </c>
    </row>
    <row r="257" spans="1:13" x14ac:dyDescent="0.2">
      <c r="A257" s="3">
        <v>252</v>
      </c>
      <c r="B257" s="4" t="s">
        <v>479</v>
      </c>
      <c r="C257" s="4" t="s">
        <v>435</v>
      </c>
      <c r="D257" s="13" t="s">
        <v>21</v>
      </c>
      <c r="E257" s="13" t="s">
        <v>31</v>
      </c>
      <c r="F257" s="4" t="s">
        <v>25</v>
      </c>
      <c r="G257" s="7">
        <v>40000</v>
      </c>
      <c r="H257" s="7">
        <f t="shared" si="389"/>
        <v>1148</v>
      </c>
      <c r="I257" s="7">
        <f t="shared" si="390"/>
        <v>1216</v>
      </c>
      <c r="J257" s="7" cm="1">
        <f t="array" ref="J257">G257-(G257*TSS)</f>
        <v>37636</v>
      </c>
      <c r="K257" s="8">
        <f t="shared" ref="K257" si="506">IF((J257*12)&lt;=SMAX,0,IF(AND((J257*12)&gt;=SMIN2,(J257*12)&lt;=SMAXN2),(((J257*12)-SMIN2)*PORCN1)/12,IF(AND((J257*12)&gt;=SMIN3,(J257*12)&lt;=SMAXN3),(((((J257*12)-SMIN3)*PORCN2)+VAFN3)/12),(((((J257*12)-SMAXN4)*PORCN3)+VAFN4)/12))))</f>
        <v>442.64987499999984</v>
      </c>
      <c r="L257" s="20">
        <f t="shared" ref="L257" si="507">(G257*TSS)+K257+25</f>
        <v>2831.6498750000001</v>
      </c>
      <c r="M257" s="12">
        <f t="shared" si="393"/>
        <v>37168.350124999997</v>
      </c>
    </row>
    <row r="258" spans="1:13" x14ac:dyDescent="0.2">
      <c r="A258" s="4">
        <v>253</v>
      </c>
      <c r="B258" s="4" t="s">
        <v>481</v>
      </c>
      <c r="C258" s="4" t="s">
        <v>243</v>
      </c>
      <c r="D258" s="13" t="s">
        <v>16</v>
      </c>
      <c r="E258" s="13" t="s">
        <v>31</v>
      </c>
      <c r="F258" s="4" t="s">
        <v>229</v>
      </c>
      <c r="G258" s="7">
        <v>30000</v>
      </c>
      <c r="H258" s="7">
        <f t="shared" si="389"/>
        <v>861</v>
      </c>
      <c r="I258" s="7">
        <f t="shared" si="390"/>
        <v>912</v>
      </c>
      <c r="J258" s="7" cm="1">
        <f t="array" ref="J258">G258-(G258*TSS)</f>
        <v>28227</v>
      </c>
      <c r="K258" s="8">
        <f t="shared" ref="K258" si="508">IF((J258*12)&lt;=SMAX,0,IF(AND((J258*12)&gt;=SMIN2,(J258*12)&lt;=SMAXN2),(((J258*12)-SMIN2)*PORCN1)/12,IF(AND((J258*12)&gt;=SMIN3,(J258*12)&lt;=SMAXN3),(((((J258*12)-SMIN3)*PORCN2)+VAFN3)/12),(((((J258*12)-SMAXN4)*PORCN3)+VAFN4)/12))))</f>
        <v>0</v>
      </c>
      <c r="L258" s="20">
        <f t="shared" ref="L258" si="509">(G258*TSS)+K258+25</f>
        <v>1798</v>
      </c>
      <c r="M258" s="12">
        <f t="shared" si="393"/>
        <v>28202</v>
      </c>
    </row>
    <row r="259" spans="1:13" x14ac:dyDescent="0.2">
      <c r="A259" s="3">
        <v>254</v>
      </c>
      <c r="B259" s="4" t="s">
        <v>482</v>
      </c>
      <c r="C259" s="4" t="s">
        <v>492</v>
      </c>
      <c r="D259" s="13" t="s">
        <v>21</v>
      </c>
      <c r="E259" s="13" t="s">
        <v>31</v>
      </c>
      <c r="F259" s="4" t="s">
        <v>372</v>
      </c>
      <c r="G259" s="7">
        <v>25000</v>
      </c>
      <c r="H259" s="7">
        <f t="shared" si="389"/>
        <v>717.5</v>
      </c>
      <c r="I259" s="7">
        <f t="shared" si="390"/>
        <v>760</v>
      </c>
      <c r="J259" s="7" cm="1">
        <f t="array" ref="J259">G259-(G259*TSS)</f>
        <v>23522.5</v>
      </c>
      <c r="K259" s="8">
        <f t="shared" ref="K259" si="510">IF((J259*12)&lt;=SMAX,0,IF(AND((J259*12)&gt;=SMIN2,(J259*12)&lt;=SMAXN2),(((J259*12)-SMIN2)*PORCN1)/12,IF(AND((J259*12)&gt;=SMIN3,(J259*12)&lt;=SMAXN3),(((((J259*12)-SMIN3)*PORCN2)+VAFN3)/12),(((((J259*12)-SMAXN4)*PORCN3)+VAFN4)/12))))</f>
        <v>0</v>
      </c>
      <c r="L259" s="20">
        <f t="shared" ref="L259" si="511">(G259*TSS)+K259+25</f>
        <v>1502.5</v>
      </c>
      <c r="M259" s="12">
        <f t="shared" si="393"/>
        <v>23497.5</v>
      </c>
    </row>
    <row r="260" spans="1:13" x14ac:dyDescent="0.2">
      <c r="A260" s="4">
        <v>255</v>
      </c>
      <c r="B260" s="4" t="s">
        <v>484</v>
      </c>
      <c r="C260" s="4" t="s">
        <v>250</v>
      </c>
      <c r="D260" s="13" t="s">
        <v>21</v>
      </c>
      <c r="E260" s="13" t="s">
        <v>31</v>
      </c>
      <c r="F260" s="4" t="s">
        <v>22</v>
      </c>
      <c r="G260" s="7">
        <v>45000</v>
      </c>
      <c r="H260" s="7">
        <f t="shared" si="389"/>
        <v>1291.5</v>
      </c>
      <c r="I260" s="7">
        <f t="shared" si="390"/>
        <v>1368</v>
      </c>
      <c r="J260" s="7" cm="1">
        <f t="array" ref="J260">G260-(G260*TSS)</f>
        <v>42340.5</v>
      </c>
      <c r="K260" s="8">
        <f t="shared" ref="K260" si="512">IF((J260*12)&lt;=SMAX,0,IF(AND((J260*12)&gt;=SMIN2,(J260*12)&lt;=SMAXN2),(((J260*12)-SMIN2)*PORCN1)/12,IF(AND((J260*12)&gt;=SMIN3,(J260*12)&lt;=SMAXN3),(((((J260*12)-SMIN3)*PORCN2)+VAFN3)/12),(((((J260*12)-SMAXN4)*PORCN3)+VAFN4)/12))))</f>
        <v>1148.3248749999998</v>
      </c>
      <c r="L260" s="20">
        <f t="shared" ref="L260" si="513">(G260*TSS)+K260+25</f>
        <v>3832.8248749999998</v>
      </c>
      <c r="M260" s="12">
        <f t="shared" si="393"/>
        <v>41167.175125000002</v>
      </c>
    </row>
    <row r="261" spans="1:13" x14ac:dyDescent="0.2">
      <c r="A261" s="3">
        <v>256</v>
      </c>
      <c r="B261" s="4" t="s">
        <v>485</v>
      </c>
      <c r="C261" s="4" t="s">
        <v>243</v>
      </c>
      <c r="D261" s="13" t="s">
        <v>21</v>
      </c>
      <c r="E261" s="13" t="s">
        <v>31</v>
      </c>
      <c r="F261" s="4" t="s">
        <v>22</v>
      </c>
      <c r="G261" s="7">
        <v>40000</v>
      </c>
      <c r="H261" s="7">
        <f t="shared" si="389"/>
        <v>1148</v>
      </c>
      <c r="I261" s="7">
        <f t="shared" si="390"/>
        <v>1216</v>
      </c>
      <c r="J261" s="7" cm="1">
        <f t="array" ref="J261">G261-(G261*TSS)</f>
        <v>37636</v>
      </c>
      <c r="K261" s="8">
        <f t="shared" ref="K261" si="514">IF((J261*12)&lt;=SMAX,0,IF(AND((J261*12)&gt;=SMIN2,(J261*12)&lt;=SMAXN2),(((J261*12)-SMIN2)*PORCN1)/12,IF(AND((J261*12)&gt;=SMIN3,(J261*12)&lt;=SMAXN3),(((((J261*12)-SMIN3)*PORCN2)+VAFN3)/12),(((((J261*12)-SMAXN4)*PORCN3)+VAFN4)/12))))</f>
        <v>442.64987499999984</v>
      </c>
      <c r="L261" s="20">
        <f t="shared" ref="L261" si="515">(G261*TSS)+K261+25</f>
        <v>2831.6498750000001</v>
      </c>
      <c r="M261" s="12">
        <f t="shared" si="393"/>
        <v>37168.350124999997</v>
      </c>
    </row>
    <row r="262" spans="1:13" x14ac:dyDescent="0.2">
      <c r="A262" s="4">
        <v>257</v>
      </c>
      <c r="B262" s="4" t="s">
        <v>486</v>
      </c>
      <c r="C262" s="4" t="s">
        <v>196</v>
      </c>
      <c r="D262" s="13" t="s">
        <v>21</v>
      </c>
      <c r="E262" s="13" t="s">
        <v>31</v>
      </c>
      <c r="F262" s="4" t="s">
        <v>18</v>
      </c>
      <c r="G262" s="7">
        <v>40000</v>
      </c>
      <c r="H262" s="7">
        <f t="shared" si="389"/>
        <v>1148</v>
      </c>
      <c r="I262" s="7">
        <f t="shared" si="390"/>
        <v>1216</v>
      </c>
      <c r="J262" s="7" cm="1">
        <f t="array" ref="J262">G262-(G262*TSS)</f>
        <v>37636</v>
      </c>
      <c r="K262" s="8">
        <f t="shared" ref="K262" si="516">IF((J262*12)&lt;=SMAX,0,IF(AND((J262*12)&gt;=SMIN2,(J262*12)&lt;=SMAXN2),(((J262*12)-SMIN2)*PORCN1)/12,IF(AND((J262*12)&gt;=SMIN3,(J262*12)&lt;=SMAXN3),(((((J262*12)-SMIN3)*PORCN2)+VAFN3)/12),(((((J262*12)-SMAXN4)*PORCN3)+VAFN4)/12))))</f>
        <v>442.64987499999984</v>
      </c>
      <c r="L262" s="20">
        <f t="shared" ref="L262" si="517">(G262*TSS)+K262+25</f>
        <v>2831.6498750000001</v>
      </c>
      <c r="M262" s="12">
        <f t="shared" si="393"/>
        <v>37168.350124999997</v>
      </c>
    </row>
    <row r="263" spans="1:13" x14ac:dyDescent="0.2">
      <c r="A263" s="3">
        <v>258</v>
      </c>
      <c r="B263" s="4" t="s">
        <v>487</v>
      </c>
      <c r="C263" s="4" t="s">
        <v>67</v>
      </c>
      <c r="D263" s="13" t="s">
        <v>16</v>
      </c>
      <c r="E263" s="13" t="s">
        <v>31</v>
      </c>
      <c r="F263" s="4" t="s">
        <v>203</v>
      </c>
      <c r="G263" s="7">
        <v>30000</v>
      </c>
      <c r="H263" s="7">
        <f t="shared" si="389"/>
        <v>861</v>
      </c>
      <c r="I263" s="7">
        <f t="shared" si="390"/>
        <v>912</v>
      </c>
      <c r="J263" s="7" cm="1">
        <f t="array" ref="J263">G263-(G263*TSS)</f>
        <v>28227</v>
      </c>
      <c r="K263" s="8">
        <f t="shared" ref="K263" si="518">IF((J263*12)&lt;=SMAX,0,IF(AND((J263*12)&gt;=SMIN2,(J263*12)&lt;=SMAXN2),(((J263*12)-SMIN2)*PORCN1)/12,IF(AND((J263*12)&gt;=SMIN3,(J263*12)&lt;=SMAXN3),(((((J263*12)-SMIN3)*PORCN2)+VAFN3)/12),(((((J263*12)-SMAXN4)*PORCN3)+VAFN4)/12))))</f>
        <v>0</v>
      </c>
      <c r="L263" s="20">
        <f t="shared" ref="L263" si="519">(G263*TSS)+K263+25</f>
        <v>1798</v>
      </c>
      <c r="M263" s="12">
        <f t="shared" si="393"/>
        <v>28202</v>
      </c>
    </row>
    <row r="264" spans="1:13" x14ac:dyDescent="0.2">
      <c r="A264" s="4">
        <v>259</v>
      </c>
      <c r="B264" s="4" t="s">
        <v>488</v>
      </c>
      <c r="C264" s="4" t="s">
        <v>67</v>
      </c>
      <c r="D264" s="13" t="s">
        <v>21</v>
      </c>
      <c r="E264" s="13" t="s">
        <v>31</v>
      </c>
      <c r="F264" s="4" t="s">
        <v>49</v>
      </c>
      <c r="G264" s="7">
        <v>30000</v>
      </c>
      <c r="H264" s="7">
        <f t="shared" ref="H264:H327" si="520">2.87%*G264</f>
        <v>861</v>
      </c>
      <c r="I264" s="7">
        <f t="shared" ref="I264:I327" si="521">3.04%*G264</f>
        <v>912</v>
      </c>
      <c r="J264" s="7" cm="1">
        <f t="array" ref="J264">G264-(G264*TSS)</f>
        <v>28227</v>
      </c>
      <c r="K264" s="8">
        <f t="shared" ref="K264" si="522">IF((J264*12)&lt;=SMAX,0,IF(AND((J264*12)&gt;=SMIN2,(J264*12)&lt;=SMAXN2),(((J264*12)-SMIN2)*PORCN1)/12,IF(AND((J264*12)&gt;=SMIN3,(J264*12)&lt;=SMAXN3),(((((J264*12)-SMIN3)*PORCN2)+VAFN3)/12),(((((J264*12)-SMAXN4)*PORCN3)+VAFN4)/12))))</f>
        <v>0</v>
      </c>
      <c r="L264" s="20">
        <f t="shared" ref="L264" si="523">(G264*TSS)+K264+25</f>
        <v>1798</v>
      </c>
      <c r="M264" s="12">
        <f t="shared" ref="M264:M327" si="524">+G264-L264</f>
        <v>28202</v>
      </c>
    </row>
    <row r="265" spans="1:13" x14ac:dyDescent="0.2">
      <c r="A265" s="3">
        <v>260</v>
      </c>
      <c r="B265" s="4" t="s">
        <v>489</v>
      </c>
      <c r="C265" s="4" t="s">
        <v>331</v>
      </c>
      <c r="D265" s="13" t="s">
        <v>21</v>
      </c>
      <c r="E265" s="13" t="s">
        <v>31</v>
      </c>
      <c r="F265" s="4" t="s">
        <v>97</v>
      </c>
      <c r="G265" s="7">
        <v>35000</v>
      </c>
      <c r="H265" s="7">
        <f t="shared" si="520"/>
        <v>1004.5</v>
      </c>
      <c r="I265" s="7">
        <f t="shared" si="521"/>
        <v>1064</v>
      </c>
      <c r="J265" s="7" cm="1">
        <f t="array" ref="J265">G265-(G265*TSS)</f>
        <v>32931.5</v>
      </c>
      <c r="K265" s="8">
        <f t="shared" ref="K265" si="525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20">
        <f t="shared" ref="L265" si="526">(G265*TSS)+K265+25</f>
        <v>2093.5</v>
      </c>
      <c r="M265" s="12">
        <f t="shared" si="524"/>
        <v>32906.5</v>
      </c>
    </row>
    <row r="266" spans="1:13" x14ac:dyDescent="0.2">
      <c r="A266" s="4">
        <v>261</v>
      </c>
      <c r="B266" s="4" t="s">
        <v>490</v>
      </c>
      <c r="C266" s="4" t="s">
        <v>243</v>
      </c>
      <c r="D266" s="13" t="s">
        <v>21</v>
      </c>
      <c r="E266" s="13" t="s">
        <v>31</v>
      </c>
      <c r="F266" s="4" t="s">
        <v>22</v>
      </c>
      <c r="G266" s="7">
        <v>30000</v>
      </c>
      <c r="H266" s="7">
        <f t="shared" si="520"/>
        <v>861</v>
      </c>
      <c r="I266" s="7">
        <f t="shared" si="521"/>
        <v>912</v>
      </c>
      <c r="J266" s="7" cm="1">
        <f t="array" ref="J266">G266-(G266*TSS)</f>
        <v>28227</v>
      </c>
      <c r="K266" s="8">
        <f t="shared" ref="K266" si="527">IF((J266*12)&lt;=SMAX,0,IF(AND((J266*12)&gt;=SMIN2,(J266*12)&lt;=SMAXN2),(((J266*12)-SMIN2)*PORCN1)/12,IF(AND((J266*12)&gt;=SMIN3,(J266*12)&lt;=SMAXN3),(((((J266*12)-SMIN3)*PORCN2)+VAFN3)/12),(((((J266*12)-SMAXN4)*PORCN3)+VAFN4)/12))))</f>
        <v>0</v>
      </c>
      <c r="L266" s="20">
        <f t="shared" ref="L266" si="528">(G266*TSS)+K266+25</f>
        <v>1798</v>
      </c>
      <c r="M266" s="12">
        <f t="shared" si="524"/>
        <v>28202</v>
      </c>
    </row>
    <row r="267" spans="1:13" x14ac:dyDescent="0.2">
      <c r="A267" s="3">
        <v>262</v>
      </c>
      <c r="B267" s="4" t="s">
        <v>491</v>
      </c>
      <c r="C267" s="4" t="s">
        <v>501</v>
      </c>
      <c r="D267" s="13" t="s">
        <v>16</v>
      </c>
      <c r="E267" s="13" t="s">
        <v>31</v>
      </c>
      <c r="F267" s="4" t="s">
        <v>46</v>
      </c>
      <c r="G267" s="7">
        <v>40000</v>
      </c>
      <c r="H267" s="7">
        <f t="shared" si="520"/>
        <v>1148</v>
      </c>
      <c r="I267" s="7">
        <f t="shared" si="521"/>
        <v>1216</v>
      </c>
      <c r="J267" s="7" cm="1">
        <f t="array" ref="J267">G267-(G267*TSS)</f>
        <v>37636</v>
      </c>
      <c r="K267" s="8">
        <f t="shared" ref="K267" si="529">IF((J267*12)&lt;=SMAX,0,IF(AND((J267*12)&gt;=SMIN2,(J267*12)&lt;=SMAXN2),(((J267*12)-SMIN2)*PORCN1)/12,IF(AND((J267*12)&gt;=SMIN3,(J267*12)&lt;=SMAXN3),(((((J267*12)-SMIN3)*PORCN2)+VAFN3)/12),(((((J267*12)-SMAXN4)*PORCN3)+VAFN4)/12))))</f>
        <v>442.64987499999984</v>
      </c>
      <c r="L267" s="20">
        <f t="shared" ref="L267" si="530">(G267*TSS)+K267+25</f>
        <v>2831.6498750000001</v>
      </c>
      <c r="M267" s="12">
        <f t="shared" si="524"/>
        <v>37168.350124999997</v>
      </c>
    </row>
    <row r="268" spans="1:13" x14ac:dyDescent="0.2">
      <c r="A268" s="4">
        <v>263</v>
      </c>
      <c r="B268" s="4" t="s">
        <v>493</v>
      </c>
      <c r="C268" s="4" t="s">
        <v>503</v>
      </c>
      <c r="D268" s="13" t="s">
        <v>21</v>
      </c>
      <c r="E268" s="13" t="s">
        <v>31</v>
      </c>
      <c r="F268" s="4" t="s">
        <v>340</v>
      </c>
      <c r="G268" s="7">
        <v>25000</v>
      </c>
      <c r="H268" s="7">
        <f t="shared" si="520"/>
        <v>717.5</v>
      </c>
      <c r="I268" s="7">
        <f t="shared" si="521"/>
        <v>760</v>
      </c>
      <c r="J268" s="7" cm="1">
        <f t="array" ref="J268">G268-(G268*TSS)</f>
        <v>23522.5</v>
      </c>
      <c r="K268" s="8">
        <f t="shared" ref="K268" si="531">IF((J268*12)&lt;=SMAX,0,IF(AND((J268*12)&gt;=SMIN2,(J268*12)&lt;=SMAXN2),(((J268*12)-SMIN2)*PORCN1)/12,IF(AND((J268*12)&gt;=SMIN3,(J268*12)&lt;=SMAXN3),(((((J268*12)-SMIN3)*PORCN2)+VAFN3)/12),(((((J268*12)-SMAXN4)*PORCN3)+VAFN4)/12))))</f>
        <v>0</v>
      </c>
      <c r="L268" s="20">
        <f t="shared" ref="L268" si="532">(G268*TSS)+K268+25</f>
        <v>1502.5</v>
      </c>
      <c r="M268" s="12">
        <f t="shared" si="524"/>
        <v>23497.5</v>
      </c>
    </row>
    <row r="269" spans="1:13" x14ac:dyDescent="0.2">
      <c r="A269" s="3">
        <v>264</v>
      </c>
      <c r="B269" s="4" t="s">
        <v>494</v>
      </c>
      <c r="C269" s="4" t="s">
        <v>505</v>
      </c>
      <c r="D269" s="13" t="s">
        <v>21</v>
      </c>
      <c r="E269" s="13" t="s">
        <v>31</v>
      </c>
      <c r="F269" s="4" t="s">
        <v>22</v>
      </c>
      <c r="G269" s="7">
        <v>45000</v>
      </c>
      <c r="H269" s="7">
        <f t="shared" si="520"/>
        <v>1291.5</v>
      </c>
      <c r="I269" s="7">
        <f t="shared" si="521"/>
        <v>1368</v>
      </c>
      <c r="J269" s="7" cm="1">
        <f t="array" ref="J269">G269-(G269*TSS)</f>
        <v>42340.5</v>
      </c>
      <c r="K269" s="8">
        <f t="shared" ref="K269" si="533">IF((J269*12)&lt;=SMAX,0,IF(AND((J269*12)&gt;=SMIN2,(J269*12)&lt;=SMAXN2),(((J269*12)-SMIN2)*PORCN1)/12,IF(AND((J269*12)&gt;=SMIN3,(J269*12)&lt;=SMAXN3),(((((J269*12)-SMIN3)*PORCN2)+VAFN3)/12),(((((J269*12)-SMAXN4)*PORCN3)+VAFN4)/12))))</f>
        <v>1148.3248749999998</v>
      </c>
      <c r="L269" s="20">
        <f t="shared" ref="L269" si="534">(G269*TSS)+K269+25</f>
        <v>3832.8248749999998</v>
      </c>
      <c r="M269" s="12">
        <f t="shared" si="524"/>
        <v>41167.175125000002</v>
      </c>
    </row>
    <row r="270" spans="1:13" x14ac:dyDescent="0.2">
      <c r="A270" s="4">
        <v>265</v>
      </c>
      <c r="B270" s="4" t="s">
        <v>495</v>
      </c>
      <c r="C270" s="4" t="s">
        <v>507</v>
      </c>
      <c r="D270" s="13" t="s">
        <v>16</v>
      </c>
      <c r="E270" s="13" t="s">
        <v>31</v>
      </c>
      <c r="F270" s="4" t="s">
        <v>25</v>
      </c>
      <c r="G270" s="7">
        <v>35000</v>
      </c>
      <c r="H270" s="7">
        <f t="shared" si="520"/>
        <v>1004.5</v>
      </c>
      <c r="I270" s="7">
        <f t="shared" si="521"/>
        <v>1064</v>
      </c>
      <c r="J270" s="7" cm="1">
        <f t="array" ref="J270">G270-(G270*TSS)</f>
        <v>32931.5</v>
      </c>
      <c r="K270" s="8">
        <f t="shared" ref="K270" si="535">IF((J270*12)&lt;=SMAX,0,IF(AND((J270*12)&gt;=SMIN2,(J270*12)&lt;=SMAXN2),(((J270*12)-SMIN2)*PORCN1)/12,IF(AND((J270*12)&gt;=SMIN3,(J270*12)&lt;=SMAXN3),(((((J270*12)-SMIN3)*PORCN2)+VAFN3)/12),(((((J270*12)-SMAXN4)*PORCN3)+VAFN4)/12))))</f>
        <v>0</v>
      </c>
      <c r="L270" s="20">
        <f t="shared" ref="L270" si="536">(G270*TSS)+K270+25</f>
        <v>2093.5</v>
      </c>
      <c r="M270" s="12">
        <f t="shared" si="524"/>
        <v>32906.5</v>
      </c>
    </row>
    <row r="271" spans="1:13" x14ac:dyDescent="0.2">
      <c r="A271" s="3">
        <v>266</v>
      </c>
      <c r="B271" s="4" t="s">
        <v>496</v>
      </c>
      <c r="C271" s="4" t="s">
        <v>319</v>
      </c>
      <c r="D271" s="13" t="s">
        <v>21</v>
      </c>
      <c r="E271" s="13" t="s">
        <v>31</v>
      </c>
      <c r="F271" s="4" t="s">
        <v>22</v>
      </c>
      <c r="G271" s="7">
        <v>25000</v>
      </c>
      <c r="H271" s="7">
        <f t="shared" si="520"/>
        <v>717.5</v>
      </c>
      <c r="I271" s="7">
        <f t="shared" si="521"/>
        <v>760</v>
      </c>
      <c r="J271" s="7" cm="1">
        <f t="array" ref="J271">G271-(G271*TSS)</f>
        <v>23522.5</v>
      </c>
      <c r="K271" s="8">
        <f t="shared" ref="K271" si="537">IF((J271*12)&lt;=SMAX,0,IF(AND((J271*12)&gt;=SMIN2,(J271*12)&lt;=SMAXN2),(((J271*12)-SMIN2)*PORCN1)/12,IF(AND((J271*12)&gt;=SMIN3,(J271*12)&lt;=SMAXN3),(((((J271*12)-SMIN3)*PORCN2)+VAFN3)/12),(((((J271*12)-SMAXN4)*PORCN3)+VAFN4)/12))))</f>
        <v>0</v>
      </c>
      <c r="L271" s="20">
        <f t="shared" ref="L271" si="538">(G271*TSS)+K271+25</f>
        <v>1502.5</v>
      </c>
      <c r="M271" s="12">
        <f t="shared" si="524"/>
        <v>23497.5</v>
      </c>
    </row>
    <row r="272" spans="1:13" x14ac:dyDescent="0.2">
      <c r="A272" s="4">
        <v>267</v>
      </c>
      <c r="B272" s="4" t="s">
        <v>497</v>
      </c>
      <c r="C272" s="4" t="s">
        <v>243</v>
      </c>
      <c r="D272" s="13" t="s">
        <v>21</v>
      </c>
      <c r="E272" s="13" t="s">
        <v>31</v>
      </c>
      <c r="F272" s="4" t="s">
        <v>22</v>
      </c>
      <c r="G272" s="7">
        <v>40000</v>
      </c>
      <c r="H272" s="7">
        <f t="shared" si="520"/>
        <v>1148</v>
      </c>
      <c r="I272" s="7">
        <f t="shared" si="521"/>
        <v>1216</v>
      </c>
      <c r="J272" s="7" cm="1">
        <f t="array" ref="J272">G272-(G272*TSS)</f>
        <v>37636</v>
      </c>
      <c r="K272" s="8">
        <f t="shared" ref="K272" si="539">IF((J272*12)&lt;=SMAX,0,IF(AND((J272*12)&gt;=SMIN2,(J272*12)&lt;=SMAXN2),(((J272*12)-SMIN2)*PORCN1)/12,IF(AND((J272*12)&gt;=SMIN3,(J272*12)&lt;=SMAXN3),(((((J272*12)-SMIN3)*PORCN2)+VAFN3)/12),(((((J272*12)-SMAXN4)*PORCN3)+VAFN4)/12))))</f>
        <v>442.64987499999984</v>
      </c>
      <c r="L272" s="20">
        <f t="shared" ref="L272" si="540">(G272*TSS)+K272+25</f>
        <v>2831.6498750000001</v>
      </c>
      <c r="M272" s="12">
        <f t="shared" si="524"/>
        <v>37168.350124999997</v>
      </c>
    </row>
    <row r="273" spans="1:13" x14ac:dyDescent="0.2">
      <c r="A273" s="3">
        <v>268</v>
      </c>
      <c r="B273" s="4" t="s">
        <v>498</v>
      </c>
      <c r="C273" s="4" t="s">
        <v>67</v>
      </c>
      <c r="D273" s="13" t="s">
        <v>16</v>
      </c>
      <c r="E273" s="13" t="s">
        <v>31</v>
      </c>
      <c r="F273" s="4" t="s">
        <v>22</v>
      </c>
      <c r="G273" s="7">
        <v>30000</v>
      </c>
      <c r="H273" s="7">
        <f t="shared" si="520"/>
        <v>861</v>
      </c>
      <c r="I273" s="7">
        <f t="shared" si="521"/>
        <v>912</v>
      </c>
      <c r="J273" s="7" cm="1">
        <f t="array" ref="J273">G273-(G273*TSS)</f>
        <v>28227</v>
      </c>
      <c r="K273" s="8">
        <f t="shared" ref="K273" si="541">IF((J273*12)&lt;=SMAX,0,IF(AND((J273*12)&gt;=SMIN2,(J273*12)&lt;=SMAXN2),(((J273*12)-SMIN2)*PORCN1)/12,IF(AND((J273*12)&gt;=SMIN3,(J273*12)&lt;=SMAXN3),(((((J273*12)-SMIN3)*PORCN2)+VAFN3)/12),(((((J273*12)-SMAXN4)*PORCN3)+VAFN4)/12))))</f>
        <v>0</v>
      </c>
      <c r="L273" s="20">
        <f t="shared" ref="L273" si="542">(G273*TSS)+K273+25</f>
        <v>1798</v>
      </c>
      <c r="M273" s="12">
        <f t="shared" si="524"/>
        <v>28202</v>
      </c>
    </row>
    <row r="274" spans="1:13" x14ac:dyDescent="0.2">
      <c r="A274" s="4">
        <v>269</v>
      </c>
      <c r="B274" s="4" t="s">
        <v>499</v>
      </c>
      <c r="C274" s="4" t="s">
        <v>67</v>
      </c>
      <c r="D274" s="13" t="s">
        <v>21</v>
      </c>
      <c r="E274" s="13" t="s">
        <v>31</v>
      </c>
      <c r="F274" s="4" t="s">
        <v>22</v>
      </c>
      <c r="G274" s="7">
        <v>30000</v>
      </c>
      <c r="H274" s="7">
        <f t="shared" si="520"/>
        <v>861</v>
      </c>
      <c r="I274" s="7">
        <f t="shared" si="521"/>
        <v>912</v>
      </c>
      <c r="J274" s="7" cm="1">
        <f t="array" ref="J274">G274-(G274*TSS)</f>
        <v>28227</v>
      </c>
      <c r="K274" s="8">
        <f t="shared" ref="K274" si="543">IF((J274*12)&lt;=SMAX,0,IF(AND((J274*12)&gt;=SMIN2,(J274*12)&lt;=SMAXN2),(((J274*12)-SMIN2)*PORCN1)/12,IF(AND((J274*12)&gt;=SMIN3,(J274*12)&lt;=SMAXN3),(((((J274*12)-SMIN3)*PORCN2)+VAFN3)/12),(((((J274*12)-SMAXN4)*PORCN3)+VAFN4)/12))))</f>
        <v>0</v>
      </c>
      <c r="L274" s="20">
        <f t="shared" ref="L274" si="544">(G274*TSS)+K274+25</f>
        <v>1798</v>
      </c>
      <c r="M274" s="12">
        <f t="shared" si="524"/>
        <v>28202</v>
      </c>
    </row>
    <row r="275" spans="1:13" x14ac:dyDescent="0.2">
      <c r="A275" s="3">
        <v>270</v>
      </c>
      <c r="B275" s="4" t="s">
        <v>500</v>
      </c>
      <c r="C275" s="4" t="s">
        <v>513</v>
      </c>
      <c r="D275" s="13" t="s">
        <v>21</v>
      </c>
      <c r="E275" s="13" t="s">
        <v>31</v>
      </c>
      <c r="F275" s="4" t="s">
        <v>70</v>
      </c>
      <c r="G275" s="7">
        <v>30000</v>
      </c>
      <c r="H275" s="7">
        <f t="shared" si="520"/>
        <v>861</v>
      </c>
      <c r="I275" s="7">
        <f t="shared" si="521"/>
        <v>912</v>
      </c>
      <c r="J275" s="7" cm="1">
        <f t="array" ref="J275">G275-(G275*TSS)</f>
        <v>28227</v>
      </c>
      <c r="K275" s="8">
        <f t="shared" ref="K275" si="545">IF((J275*12)&lt;=SMAX,0,IF(AND((J275*12)&gt;=SMIN2,(J275*12)&lt;=SMAXN2),(((J275*12)-SMIN2)*PORCN1)/12,IF(AND((J275*12)&gt;=SMIN3,(J275*12)&lt;=SMAXN3),(((((J275*12)-SMIN3)*PORCN2)+VAFN3)/12),(((((J275*12)-SMAXN4)*PORCN3)+VAFN4)/12))))</f>
        <v>0</v>
      </c>
      <c r="L275" s="20">
        <f t="shared" ref="L275" si="546">(G275*TSS)+K275+25</f>
        <v>1798</v>
      </c>
      <c r="M275" s="12">
        <f t="shared" si="524"/>
        <v>28202</v>
      </c>
    </row>
    <row r="276" spans="1:13" x14ac:dyDescent="0.2">
      <c r="A276" s="4">
        <v>271</v>
      </c>
      <c r="B276" s="4" t="s">
        <v>502</v>
      </c>
      <c r="C276" s="4" t="s">
        <v>243</v>
      </c>
      <c r="D276" s="13" t="s">
        <v>16</v>
      </c>
      <c r="E276" s="13" t="s">
        <v>31</v>
      </c>
      <c r="F276" s="4" t="s">
        <v>22</v>
      </c>
      <c r="G276" s="7">
        <v>25000</v>
      </c>
      <c r="H276" s="7">
        <f t="shared" si="520"/>
        <v>717.5</v>
      </c>
      <c r="I276" s="7">
        <f t="shared" si="521"/>
        <v>760</v>
      </c>
      <c r="J276" s="7" cm="1">
        <f t="array" ref="J276">G276-(G276*TSS)</f>
        <v>23522.5</v>
      </c>
      <c r="K276" s="8">
        <f t="shared" ref="K276" si="547">IF((J276*12)&lt;=SMAX,0,IF(AND((J276*12)&gt;=SMIN2,(J276*12)&lt;=SMAXN2),(((J276*12)-SMIN2)*PORCN1)/12,IF(AND((J276*12)&gt;=SMIN3,(J276*12)&lt;=SMAXN3),(((((J276*12)-SMIN3)*PORCN2)+VAFN3)/12),(((((J276*12)-SMAXN4)*PORCN3)+VAFN4)/12))))</f>
        <v>0</v>
      </c>
      <c r="L276" s="20">
        <f t="shared" ref="L276" si="548">(G276*TSS)+K276+25</f>
        <v>1502.5</v>
      </c>
      <c r="M276" s="12">
        <f t="shared" si="524"/>
        <v>23497.5</v>
      </c>
    </row>
    <row r="277" spans="1:13" x14ac:dyDescent="0.2">
      <c r="A277" s="3">
        <v>272</v>
      </c>
      <c r="B277" s="4" t="s">
        <v>504</v>
      </c>
      <c r="C277" s="4" t="s">
        <v>243</v>
      </c>
      <c r="D277" s="13" t="s">
        <v>16</v>
      </c>
      <c r="E277" s="13" t="s">
        <v>31</v>
      </c>
      <c r="F277" s="4" t="s">
        <v>25</v>
      </c>
      <c r="G277" s="7">
        <v>26500</v>
      </c>
      <c r="H277" s="7">
        <f t="shared" si="520"/>
        <v>760.55</v>
      </c>
      <c r="I277" s="7">
        <f t="shared" si="521"/>
        <v>805.6</v>
      </c>
      <c r="J277" s="7" cm="1">
        <f t="array" ref="J277">G277-(G277*TSS)</f>
        <v>24933.85</v>
      </c>
      <c r="K277" s="8">
        <f t="shared" ref="K277" si="549">IF((J277*12)&lt;=SMAX,0,IF(AND((J277*12)&gt;=SMIN2,(J277*12)&lt;=SMAXN2),(((J277*12)-SMIN2)*PORCN1)/12,IF(AND((J277*12)&gt;=SMIN3,(J277*12)&lt;=SMAXN3),(((((J277*12)-SMIN3)*PORCN2)+VAFN3)/12),(((((J277*12)-SMAXN4)*PORCN3)+VAFN4)/12))))</f>
        <v>0</v>
      </c>
      <c r="L277" s="20">
        <f t="shared" ref="L277" si="550">(G277*TSS)+K277+25</f>
        <v>1591.15</v>
      </c>
      <c r="M277" s="12">
        <f t="shared" si="524"/>
        <v>24908.85</v>
      </c>
    </row>
    <row r="278" spans="1:13" x14ac:dyDescent="0.2">
      <c r="A278" s="4">
        <v>273</v>
      </c>
      <c r="B278" s="4" t="s">
        <v>506</v>
      </c>
      <c r="C278" s="4" t="s">
        <v>517</v>
      </c>
      <c r="D278" s="13" t="s">
        <v>16</v>
      </c>
      <c r="E278" s="13" t="s">
        <v>31</v>
      </c>
      <c r="F278" s="4" t="s">
        <v>22</v>
      </c>
      <c r="G278" s="7">
        <v>26250</v>
      </c>
      <c r="H278" s="7">
        <f t="shared" si="520"/>
        <v>753.375</v>
      </c>
      <c r="I278" s="7">
        <f t="shared" si="521"/>
        <v>798</v>
      </c>
      <c r="J278" s="7" cm="1">
        <f t="array" ref="J278">G278-(G278*TSS)</f>
        <v>24698.625</v>
      </c>
      <c r="K278" s="8">
        <f t="shared" ref="K278" si="551">IF((J278*12)&lt;=SMAX,0,IF(AND((J278*12)&gt;=SMIN2,(J278*12)&lt;=SMAXN2),(((J278*12)-SMIN2)*PORCN1)/12,IF(AND((J278*12)&gt;=SMIN3,(J278*12)&lt;=SMAXN3),(((((J278*12)-SMIN3)*PORCN2)+VAFN3)/12),(((((J278*12)-SMAXN4)*PORCN3)+VAFN4)/12))))</f>
        <v>0</v>
      </c>
      <c r="L278" s="20">
        <f t="shared" ref="L278" si="552">(G278*TSS)+K278+25</f>
        <v>1576.375</v>
      </c>
      <c r="M278" s="12">
        <f t="shared" si="524"/>
        <v>24673.625</v>
      </c>
    </row>
    <row r="279" spans="1:13" x14ac:dyDescent="0.2">
      <c r="A279" s="3">
        <v>274</v>
      </c>
      <c r="B279" s="4" t="s">
        <v>508</v>
      </c>
      <c r="C279" s="4" t="s">
        <v>390</v>
      </c>
      <c r="D279" s="13" t="s">
        <v>21</v>
      </c>
      <c r="E279" s="13" t="s">
        <v>31</v>
      </c>
      <c r="F279" s="4" t="s">
        <v>22</v>
      </c>
      <c r="G279" s="7">
        <v>30000</v>
      </c>
      <c r="H279" s="7">
        <f t="shared" si="520"/>
        <v>861</v>
      </c>
      <c r="I279" s="7">
        <f t="shared" si="521"/>
        <v>912</v>
      </c>
      <c r="J279" s="7" cm="1">
        <f t="array" ref="J279">G279-(G279*TSS)</f>
        <v>28227</v>
      </c>
      <c r="K279" s="8">
        <f t="shared" ref="K279" si="553">IF((J279*12)&lt;=SMAX,0,IF(AND((J279*12)&gt;=SMIN2,(J279*12)&lt;=SMAXN2),(((J279*12)-SMIN2)*PORCN1)/12,IF(AND((J279*12)&gt;=SMIN3,(J279*12)&lt;=SMAXN3),(((((J279*12)-SMIN3)*PORCN2)+VAFN3)/12),(((((J279*12)-SMAXN4)*PORCN3)+VAFN4)/12))))</f>
        <v>0</v>
      </c>
      <c r="L279" s="20">
        <f t="shared" ref="L279" si="554">(G279*TSS)+K279+25</f>
        <v>1798</v>
      </c>
      <c r="M279" s="12">
        <f t="shared" si="524"/>
        <v>28202</v>
      </c>
    </row>
    <row r="280" spans="1:13" x14ac:dyDescent="0.2">
      <c r="A280" s="4">
        <v>275</v>
      </c>
      <c r="B280" s="4" t="s">
        <v>509</v>
      </c>
      <c r="C280" s="4" t="s">
        <v>243</v>
      </c>
      <c r="D280" s="13" t="s">
        <v>21</v>
      </c>
      <c r="E280" s="13" t="s">
        <v>31</v>
      </c>
      <c r="F280" s="4" t="s">
        <v>22</v>
      </c>
      <c r="G280" s="7">
        <v>25000</v>
      </c>
      <c r="H280" s="7">
        <f t="shared" si="520"/>
        <v>717.5</v>
      </c>
      <c r="I280" s="7">
        <f t="shared" si="521"/>
        <v>760</v>
      </c>
      <c r="J280" s="7" cm="1">
        <f t="array" ref="J280">G280-(G280*TSS)</f>
        <v>23522.5</v>
      </c>
      <c r="K280" s="8">
        <f t="shared" ref="K280" si="555">IF((J280*12)&lt;=SMAX,0,IF(AND((J280*12)&gt;=SMIN2,(J280*12)&lt;=SMAXN2),(((J280*12)-SMIN2)*PORCN1)/12,IF(AND((J280*12)&gt;=SMIN3,(J280*12)&lt;=SMAXN3),(((((J280*12)-SMIN3)*PORCN2)+VAFN3)/12),(((((J280*12)-SMAXN4)*PORCN3)+VAFN4)/12))))</f>
        <v>0</v>
      </c>
      <c r="L280" s="20">
        <f t="shared" ref="L280" si="556">(G280*TSS)+K280+25</f>
        <v>1502.5</v>
      </c>
      <c r="M280" s="12">
        <f t="shared" si="524"/>
        <v>23497.5</v>
      </c>
    </row>
    <row r="281" spans="1:13" x14ac:dyDescent="0.2">
      <c r="A281" s="3">
        <v>276</v>
      </c>
      <c r="B281" s="4" t="s">
        <v>510</v>
      </c>
      <c r="C281" s="4" t="s">
        <v>521</v>
      </c>
      <c r="D281" s="13" t="s">
        <v>21</v>
      </c>
      <c r="E281" s="13" t="s">
        <v>31</v>
      </c>
      <c r="F281" s="4" t="s">
        <v>22</v>
      </c>
      <c r="G281" s="7">
        <v>30000</v>
      </c>
      <c r="H281" s="7">
        <f t="shared" si="520"/>
        <v>861</v>
      </c>
      <c r="I281" s="7">
        <f t="shared" si="521"/>
        <v>912</v>
      </c>
      <c r="J281" s="7" cm="1">
        <f t="array" ref="J281">G281-(G281*TSS)</f>
        <v>28227</v>
      </c>
      <c r="K281" s="8">
        <f t="shared" ref="K281" si="557">IF((J281*12)&lt;=SMAX,0,IF(AND((J281*12)&gt;=SMIN2,(J281*12)&lt;=SMAXN2),(((J281*12)-SMIN2)*PORCN1)/12,IF(AND((J281*12)&gt;=SMIN3,(J281*12)&lt;=SMAXN3),(((((J281*12)-SMIN3)*PORCN2)+VAFN3)/12),(((((J281*12)-SMAXN4)*PORCN3)+VAFN4)/12))))</f>
        <v>0</v>
      </c>
      <c r="L281" s="20">
        <f t="shared" ref="L281" si="558">(G281*TSS)+K281+25</f>
        <v>1798</v>
      </c>
      <c r="M281" s="12">
        <f t="shared" si="524"/>
        <v>28202</v>
      </c>
    </row>
    <row r="282" spans="1:13" x14ac:dyDescent="0.2">
      <c r="A282" s="4">
        <v>277</v>
      </c>
      <c r="B282" s="4" t="s">
        <v>511</v>
      </c>
      <c r="C282" s="4" t="s">
        <v>243</v>
      </c>
      <c r="D282" s="13" t="s">
        <v>21</v>
      </c>
      <c r="E282" s="13" t="s">
        <v>31</v>
      </c>
      <c r="F282" s="4" t="s">
        <v>22</v>
      </c>
      <c r="G282" s="7">
        <v>25000</v>
      </c>
      <c r="H282" s="7">
        <f t="shared" si="520"/>
        <v>717.5</v>
      </c>
      <c r="I282" s="7">
        <f t="shared" si="521"/>
        <v>760</v>
      </c>
      <c r="J282" s="7" cm="1">
        <f t="array" ref="J282">G282-(G282*TSS)</f>
        <v>23522.5</v>
      </c>
      <c r="K282" s="8">
        <f t="shared" ref="K282" si="559">IF((J282*12)&lt;=SMAX,0,IF(AND((J282*12)&gt;=SMIN2,(J282*12)&lt;=SMAXN2),(((J282*12)-SMIN2)*PORCN1)/12,IF(AND((J282*12)&gt;=SMIN3,(J282*12)&lt;=SMAXN3),(((((J282*12)-SMIN3)*PORCN2)+VAFN3)/12),(((((J282*12)-SMAXN4)*PORCN3)+VAFN4)/12))))</f>
        <v>0</v>
      </c>
      <c r="L282" s="20">
        <f t="shared" ref="L282" si="560">(G282*TSS)+K282+25</f>
        <v>1502.5</v>
      </c>
      <c r="M282" s="12">
        <f t="shared" si="524"/>
        <v>23497.5</v>
      </c>
    </row>
    <row r="283" spans="1:13" x14ac:dyDescent="0.2">
      <c r="A283" s="3">
        <v>278</v>
      </c>
      <c r="B283" s="4" t="s">
        <v>512</v>
      </c>
      <c r="C283" s="4" t="s">
        <v>524</v>
      </c>
      <c r="D283" s="13" t="s">
        <v>21</v>
      </c>
      <c r="E283" s="13" t="s">
        <v>31</v>
      </c>
      <c r="F283" s="4" t="s">
        <v>22</v>
      </c>
      <c r="G283" s="7">
        <v>25000</v>
      </c>
      <c r="H283" s="7">
        <f t="shared" si="520"/>
        <v>717.5</v>
      </c>
      <c r="I283" s="7">
        <f t="shared" si="521"/>
        <v>760</v>
      </c>
      <c r="J283" s="7" cm="1">
        <f t="array" ref="J283">G283-(G283*TSS)</f>
        <v>23522.5</v>
      </c>
      <c r="K283" s="8">
        <f t="shared" ref="K283" si="561">IF((J283*12)&lt;=SMAX,0,IF(AND((J283*12)&gt;=SMIN2,(J283*12)&lt;=SMAXN2),(((J283*12)-SMIN2)*PORCN1)/12,IF(AND((J283*12)&gt;=SMIN3,(J283*12)&lt;=SMAXN3),(((((J283*12)-SMIN3)*PORCN2)+VAFN3)/12),(((((J283*12)-SMAXN4)*PORCN3)+VAFN4)/12))))</f>
        <v>0</v>
      </c>
      <c r="L283" s="20">
        <f t="shared" ref="L283" si="562">(G283*TSS)+K283+25</f>
        <v>1502.5</v>
      </c>
      <c r="M283" s="12">
        <f t="shared" si="524"/>
        <v>23497.5</v>
      </c>
    </row>
    <row r="284" spans="1:13" x14ac:dyDescent="0.2">
      <c r="A284" s="4">
        <v>279</v>
      </c>
      <c r="B284" s="4" t="s">
        <v>514</v>
      </c>
      <c r="C284" s="4" t="s">
        <v>231</v>
      </c>
      <c r="D284" s="13" t="s">
        <v>21</v>
      </c>
      <c r="E284" s="13" t="s">
        <v>31</v>
      </c>
      <c r="F284" s="4" t="s">
        <v>22</v>
      </c>
      <c r="G284" s="7">
        <v>17600</v>
      </c>
      <c r="H284" s="7">
        <f t="shared" si="520"/>
        <v>505.12</v>
      </c>
      <c r="I284" s="7">
        <f t="shared" si="521"/>
        <v>535.04</v>
      </c>
      <c r="J284" s="7" cm="1">
        <f t="array" ref="J284">G284-(G284*TSS)</f>
        <v>16559.84</v>
      </c>
      <c r="K284" s="8">
        <f t="shared" ref="K284" si="563">IF((J284*12)&lt;=SMAX,0,IF(AND((J284*12)&gt;=SMIN2,(J284*12)&lt;=SMAXN2),(((J284*12)-SMIN2)*PORCN1)/12,IF(AND((J284*12)&gt;=SMIN3,(J284*12)&lt;=SMAXN3),(((((J284*12)-SMIN3)*PORCN2)+VAFN3)/12),(((((J284*12)-SMAXN4)*PORCN3)+VAFN4)/12))))</f>
        <v>0</v>
      </c>
      <c r="L284" s="20">
        <f t="shared" ref="L284" si="564">(G284*TSS)+K284+25</f>
        <v>1065.1600000000001</v>
      </c>
      <c r="M284" s="12">
        <f t="shared" si="524"/>
        <v>16534.84</v>
      </c>
    </row>
    <row r="285" spans="1:13" x14ac:dyDescent="0.2">
      <c r="A285" s="3">
        <v>280</v>
      </c>
      <c r="B285" s="4" t="s">
        <v>515</v>
      </c>
      <c r="C285" s="4" t="s">
        <v>43</v>
      </c>
      <c r="D285" s="13" t="s">
        <v>21</v>
      </c>
      <c r="E285" s="13" t="s">
        <v>31</v>
      </c>
      <c r="F285" s="4" t="s">
        <v>22</v>
      </c>
      <c r="G285" s="7">
        <v>40000</v>
      </c>
      <c r="H285" s="7">
        <f t="shared" si="520"/>
        <v>1148</v>
      </c>
      <c r="I285" s="7">
        <f t="shared" si="521"/>
        <v>1216</v>
      </c>
      <c r="J285" s="7" cm="1">
        <f t="array" ref="J285">G285-(G285*TSS)</f>
        <v>37636</v>
      </c>
      <c r="K285" s="8">
        <f t="shared" ref="K285" si="565">IF((J285*12)&lt;=SMAX,0,IF(AND((J285*12)&gt;=SMIN2,(J285*12)&lt;=SMAXN2),(((J285*12)-SMIN2)*PORCN1)/12,IF(AND((J285*12)&gt;=SMIN3,(J285*12)&lt;=SMAXN3),(((((J285*12)-SMIN3)*PORCN2)+VAFN3)/12),(((((J285*12)-SMAXN4)*PORCN3)+VAFN4)/12))))</f>
        <v>442.64987499999984</v>
      </c>
      <c r="L285" s="20">
        <f t="shared" ref="L285" si="566">(G285*TSS)+K285+25</f>
        <v>2831.6498750000001</v>
      </c>
      <c r="M285" s="12">
        <f t="shared" si="524"/>
        <v>37168.350124999997</v>
      </c>
    </row>
    <row r="286" spans="1:13" x14ac:dyDescent="0.2">
      <c r="A286" s="4">
        <v>281</v>
      </c>
      <c r="B286" s="4" t="s">
        <v>516</v>
      </c>
      <c r="C286" s="4" t="s">
        <v>48</v>
      </c>
      <c r="D286" s="13" t="s">
        <v>21</v>
      </c>
      <c r="E286" s="13" t="s">
        <v>31</v>
      </c>
      <c r="F286" s="4" t="s">
        <v>22</v>
      </c>
      <c r="G286" s="7">
        <v>25000</v>
      </c>
      <c r="H286" s="7">
        <f t="shared" si="520"/>
        <v>717.5</v>
      </c>
      <c r="I286" s="7">
        <f t="shared" si="521"/>
        <v>760</v>
      </c>
      <c r="J286" s="7" cm="1">
        <f t="array" ref="J286">G286-(G286*TSS)</f>
        <v>23522.5</v>
      </c>
      <c r="K286" s="8">
        <f t="shared" ref="K286" si="567">IF((J286*12)&lt;=SMAX,0,IF(AND((J286*12)&gt;=SMIN2,(J286*12)&lt;=SMAXN2),(((J286*12)-SMIN2)*PORCN1)/12,IF(AND((J286*12)&gt;=SMIN3,(J286*12)&lt;=SMAXN3),(((((J286*12)-SMIN3)*PORCN2)+VAFN3)/12),(((((J286*12)-SMAXN4)*PORCN3)+VAFN4)/12))))</f>
        <v>0</v>
      </c>
      <c r="L286" s="20">
        <f t="shared" ref="L286" si="568">(G286*TSS)+K286+25</f>
        <v>1502.5</v>
      </c>
      <c r="M286" s="12">
        <f t="shared" si="524"/>
        <v>23497.5</v>
      </c>
    </row>
    <row r="287" spans="1:13" x14ac:dyDescent="0.2">
      <c r="A287" s="3">
        <v>282</v>
      </c>
      <c r="B287" s="4" t="s">
        <v>518</v>
      </c>
      <c r="C287" s="4" t="s">
        <v>529</v>
      </c>
      <c r="D287" s="13" t="s">
        <v>16</v>
      </c>
      <c r="E287" s="13" t="s">
        <v>31</v>
      </c>
      <c r="F287" s="4" t="s">
        <v>22</v>
      </c>
      <c r="G287" s="7">
        <v>25000</v>
      </c>
      <c r="H287" s="7">
        <f t="shared" si="520"/>
        <v>717.5</v>
      </c>
      <c r="I287" s="7">
        <f t="shared" si="521"/>
        <v>760</v>
      </c>
      <c r="J287" s="7" cm="1">
        <f t="array" ref="J287">G287-(G287*TSS)</f>
        <v>23522.5</v>
      </c>
      <c r="K287" s="8">
        <f t="shared" ref="K287" si="569">IF((J287*12)&lt;=SMAX,0,IF(AND((J287*12)&gt;=SMIN2,(J287*12)&lt;=SMAXN2),(((J287*12)-SMIN2)*PORCN1)/12,IF(AND((J287*12)&gt;=SMIN3,(J287*12)&lt;=SMAXN3),(((((J287*12)-SMIN3)*PORCN2)+VAFN3)/12),(((((J287*12)-SMAXN4)*PORCN3)+VAFN4)/12))))</f>
        <v>0</v>
      </c>
      <c r="L287" s="20">
        <f t="shared" ref="L287" si="570">(G287*TSS)+K287+25</f>
        <v>1502.5</v>
      </c>
      <c r="M287" s="12">
        <f t="shared" si="524"/>
        <v>23497.5</v>
      </c>
    </row>
    <row r="288" spans="1:13" x14ac:dyDescent="0.2">
      <c r="A288" s="4">
        <v>283</v>
      </c>
      <c r="B288" s="4" t="s">
        <v>519</v>
      </c>
      <c r="C288" s="4" t="s">
        <v>48</v>
      </c>
      <c r="D288" s="13" t="s">
        <v>21</v>
      </c>
      <c r="E288" s="13" t="s">
        <v>31</v>
      </c>
      <c r="F288" s="4" t="s">
        <v>22</v>
      </c>
      <c r="G288" s="7">
        <v>16500</v>
      </c>
      <c r="H288" s="7">
        <f t="shared" si="520"/>
        <v>473.55</v>
      </c>
      <c r="I288" s="7">
        <f t="shared" si="521"/>
        <v>501.6</v>
      </c>
      <c r="J288" s="7" cm="1">
        <f t="array" ref="J288">G288-(G288*TSS)</f>
        <v>15524.85</v>
      </c>
      <c r="K288" s="8">
        <f t="shared" ref="K288" si="571">IF((J288*12)&lt;=SMAX,0,IF(AND((J288*12)&gt;=SMIN2,(J288*12)&lt;=SMAXN2),(((J288*12)-SMIN2)*PORCN1)/12,IF(AND((J288*12)&gt;=SMIN3,(J288*12)&lt;=SMAXN3),(((((J288*12)-SMIN3)*PORCN2)+VAFN3)/12),(((((J288*12)-SMAXN4)*PORCN3)+VAFN4)/12))))</f>
        <v>0</v>
      </c>
      <c r="L288" s="20">
        <f t="shared" ref="L288" si="572">(G288*TSS)+K288+25</f>
        <v>1000.15</v>
      </c>
      <c r="M288" s="12">
        <f t="shared" si="524"/>
        <v>15499.85</v>
      </c>
    </row>
    <row r="289" spans="1:13" x14ac:dyDescent="0.2">
      <c r="A289" s="3">
        <v>284</v>
      </c>
      <c r="B289" s="4" t="s">
        <v>520</v>
      </c>
      <c r="C289" s="4" t="s">
        <v>48</v>
      </c>
      <c r="D289" s="13" t="s">
        <v>21</v>
      </c>
      <c r="E289" s="13" t="s">
        <v>31</v>
      </c>
      <c r="F289" s="4" t="s">
        <v>340</v>
      </c>
      <c r="G289" s="7">
        <v>16500</v>
      </c>
      <c r="H289" s="7">
        <f t="shared" si="520"/>
        <v>473.55</v>
      </c>
      <c r="I289" s="7">
        <f t="shared" si="521"/>
        <v>501.6</v>
      </c>
      <c r="J289" s="7" cm="1">
        <f t="array" ref="J289">G289-(G289*TSS)</f>
        <v>15524.85</v>
      </c>
      <c r="K289" s="8">
        <f t="shared" ref="K289" si="573">IF((J289*12)&lt;=SMAX,0,IF(AND((J289*12)&gt;=SMIN2,(J289*12)&lt;=SMAXN2),(((J289*12)-SMIN2)*PORCN1)/12,IF(AND((J289*12)&gt;=SMIN3,(J289*12)&lt;=SMAXN3),(((((J289*12)-SMIN3)*PORCN2)+VAFN3)/12),(((((J289*12)-SMAXN4)*PORCN3)+VAFN4)/12))))</f>
        <v>0</v>
      </c>
      <c r="L289" s="20">
        <f t="shared" ref="L289" si="574">(G289*TSS)+K289+25</f>
        <v>1000.15</v>
      </c>
      <c r="M289" s="12">
        <f t="shared" si="524"/>
        <v>15499.85</v>
      </c>
    </row>
    <row r="290" spans="1:13" x14ac:dyDescent="0.2">
      <c r="A290" s="4">
        <v>285</v>
      </c>
      <c r="B290" s="4" t="s">
        <v>522</v>
      </c>
      <c r="C290" s="4" t="s">
        <v>243</v>
      </c>
      <c r="D290" s="13" t="s">
        <v>21</v>
      </c>
      <c r="E290" s="13" t="s">
        <v>31</v>
      </c>
      <c r="F290" s="4" t="s">
        <v>22</v>
      </c>
      <c r="G290" s="7">
        <v>20000</v>
      </c>
      <c r="H290" s="7">
        <f t="shared" si="520"/>
        <v>574</v>
      </c>
      <c r="I290" s="7">
        <f t="shared" si="521"/>
        <v>608</v>
      </c>
      <c r="J290" s="7" cm="1">
        <f t="array" ref="J290">G290-(G290*TSS)</f>
        <v>18818</v>
      </c>
      <c r="K290" s="8">
        <f t="shared" ref="K290" si="575">IF((J290*12)&lt;=SMAX,0,IF(AND((J290*12)&gt;=SMIN2,(J290*12)&lt;=SMAXN2),(((J290*12)-SMIN2)*PORCN1)/12,IF(AND((J290*12)&gt;=SMIN3,(J290*12)&lt;=SMAXN3),(((((J290*12)-SMIN3)*PORCN2)+VAFN3)/12),(((((J290*12)-SMAXN4)*PORCN3)+VAFN4)/12))))</f>
        <v>0</v>
      </c>
      <c r="L290" s="20">
        <f t="shared" ref="L290" si="576">(G290*TSS)+K290+25</f>
        <v>1207</v>
      </c>
      <c r="M290" s="12">
        <f t="shared" si="524"/>
        <v>18793</v>
      </c>
    </row>
    <row r="291" spans="1:13" x14ac:dyDescent="0.2">
      <c r="A291" s="3">
        <v>286</v>
      </c>
      <c r="B291" s="4" t="s">
        <v>523</v>
      </c>
      <c r="C291" s="4" t="s">
        <v>331</v>
      </c>
      <c r="D291" s="13" t="s">
        <v>21</v>
      </c>
      <c r="E291" s="13" t="s">
        <v>31</v>
      </c>
      <c r="F291" s="4" t="s">
        <v>38</v>
      </c>
      <c r="G291" s="7">
        <v>26000</v>
      </c>
      <c r="H291" s="7">
        <f t="shared" si="520"/>
        <v>746.2</v>
      </c>
      <c r="I291" s="7">
        <f t="shared" si="521"/>
        <v>790.4</v>
      </c>
      <c r="J291" s="7" cm="1">
        <f t="array" ref="J291">G291-(G291*TSS)</f>
        <v>24463.4</v>
      </c>
      <c r="K291" s="8">
        <f t="shared" ref="K291" si="577">IF((J291*12)&lt;=SMAX,0,IF(AND((J291*12)&gt;=SMIN2,(J291*12)&lt;=SMAXN2),(((J291*12)-SMIN2)*PORCN1)/12,IF(AND((J291*12)&gt;=SMIN3,(J291*12)&lt;=SMAXN3),(((((J291*12)-SMIN3)*PORCN2)+VAFN3)/12),(((((J291*12)-SMAXN4)*PORCN3)+VAFN4)/12))))</f>
        <v>0</v>
      </c>
      <c r="L291" s="20">
        <f t="shared" ref="L291" si="578">(G291*TSS)+K291+25</f>
        <v>1561.6</v>
      </c>
      <c r="M291" s="12">
        <f t="shared" si="524"/>
        <v>24438.400000000001</v>
      </c>
    </row>
    <row r="292" spans="1:13" x14ac:dyDescent="0.2">
      <c r="A292" s="4">
        <v>287</v>
      </c>
      <c r="B292" s="4" t="s">
        <v>525</v>
      </c>
      <c r="C292" s="4" t="s">
        <v>304</v>
      </c>
      <c r="D292" s="13" t="s">
        <v>16</v>
      </c>
      <c r="E292" s="13" t="s">
        <v>31</v>
      </c>
      <c r="F292" s="4" t="s">
        <v>49</v>
      </c>
      <c r="G292" s="7">
        <v>35000</v>
      </c>
      <c r="H292" s="7">
        <f t="shared" si="520"/>
        <v>1004.5</v>
      </c>
      <c r="I292" s="7">
        <f t="shared" si="521"/>
        <v>1064</v>
      </c>
      <c r="J292" s="7" cm="1">
        <f t="array" ref="J292">G292-(G292*TSS)</f>
        <v>32931.5</v>
      </c>
      <c r="K292" s="8">
        <f t="shared" ref="K292" si="579">IF((J292*12)&lt;=SMAX,0,IF(AND((J292*12)&gt;=SMIN2,(J292*12)&lt;=SMAXN2),(((J292*12)-SMIN2)*PORCN1)/12,IF(AND((J292*12)&gt;=SMIN3,(J292*12)&lt;=SMAXN3),(((((J292*12)-SMIN3)*PORCN2)+VAFN3)/12),(((((J292*12)-SMAXN4)*PORCN3)+VAFN4)/12))))</f>
        <v>0</v>
      </c>
      <c r="L292" s="20">
        <f t="shared" ref="L292" si="580">(G292*TSS)+K292+25</f>
        <v>2093.5</v>
      </c>
      <c r="M292" s="12">
        <f t="shared" si="524"/>
        <v>32906.5</v>
      </c>
    </row>
    <row r="293" spans="1:13" x14ac:dyDescent="0.2">
      <c r="A293" s="3">
        <v>288</v>
      </c>
      <c r="B293" s="4" t="s">
        <v>526</v>
      </c>
      <c r="C293" s="4" t="s">
        <v>43</v>
      </c>
      <c r="D293" s="13" t="s">
        <v>16</v>
      </c>
      <c r="E293" s="13" t="s">
        <v>31</v>
      </c>
      <c r="F293" s="4" t="s">
        <v>22</v>
      </c>
      <c r="G293" s="7">
        <v>35000</v>
      </c>
      <c r="H293" s="7">
        <f t="shared" si="520"/>
        <v>1004.5</v>
      </c>
      <c r="I293" s="7">
        <f t="shared" si="521"/>
        <v>1064</v>
      </c>
      <c r="J293" s="7" cm="1">
        <f t="array" ref="J293">G293-(G293*TSS)</f>
        <v>32931.5</v>
      </c>
      <c r="K293" s="8">
        <f t="shared" ref="K293" si="581">IF((J293*12)&lt;=SMAX,0,IF(AND((J293*12)&gt;=SMIN2,(J293*12)&lt;=SMAXN2),(((J293*12)-SMIN2)*PORCN1)/12,IF(AND((J293*12)&gt;=SMIN3,(J293*12)&lt;=SMAXN3),(((((J293*12)-SMIN3)*PORCN2)+VAFN3)/12),(((((J293*12)-SMAXN4)*PORCN3)+VAFN4)/12))))</f>
        <v>0</v>
      </c>
      <c r="L293" s="20">
        <f t="shared" ref="L293" si="582">(G293*TSS)+K293+25</f>
        <v>2093.5</v>
      </c>
      <c r="M293" s="12">
        <f t="shared" si="524"/>
        <v>32906.5</v>
      </c>
    </row>
    <row r="294" spans="1:13" x14ac:dyDescent="0.2">
      <c r="A294" s="4">
        <v>289</v>
      </c>
      <c r="B294" s="4" t="s">
        <v>527</v>
      </c>
      <c r="C294" s="4" t="s">
        <v>331</v>
      </c>
      <c r="D294" s="13" t="s">
        <v>21</v>
      </c>
      <c r="E294" s="13" t="s">
        <v>31</v>
      </c>
      <c r="F294" s="4" t="s">
        <v>49</v>
      </c>
      <c r="G294" s="7">
        <v>30000</v>
      </c>
      <c r="H294" s="7">
        <f t="shared" si="520"/>
        <v>861</v>
      </c>
      <c r="I294" s="7">
        <f t="shared" si="521"/>
        <v>912</v>
      </c>
      <c r="J294" s="7" cm="1">
        <f t="array" ref="J294">G294-(G294*TSS)</f>
        <v>28227</v>
      </c>
      <c r="K294" s="8">
        <f t="shared" ref="K294" si="583">IF((J294*12)&lt;=SMAX,0,IF(AND((J294*12)&gt;=SMIN2,(J294*12)&lt;=SMAXN2),(((J294*12)-SMIN2)*PORCN1)/12,IF(AND((J294*12)&gt;=SMIN3,(J294*12)&lt;=SMAXN3),(((((J294*12)-SMIN3)*PORCN2)+VAFN3)/12),(((((J294*12)-SMAXN4)*PORCN3)+VAFN4)/12))))</f>
        <v>0</v>
      </c>
      <c r="L294" s="20">
        <f t="shared" ref="L294" si="584">(G294*TSS)+K294+25</f>
        <v>1798</v>
      </c>
      <c r="M294" s="12">
        <f t="shared" si="524"/>
        <v>28202</v>
      </c>
    </row>
    <row r="295" spans="1:13" x14ac:dyDescent="0.2">
      <c r="A295" s="3">
        <v>290</v>
      </c>
      <c r="B295" s="4" t="s">
        <v>528</v>
      </c>
      <c r="C295" s="4" t="s">
        <v>349</v>
      </c>
      <c r="D295" s="13" t="s">
        <v>16</v>
      </c>
      <c r="E295" s="13" t="s">
        <v>31</v>
      </c>
      <c r="F295" s="4" t="s">
        <v>97</v>
      </c>
      <c r="G295" s="7">
        <v>30000</v>
      </c>
      <c r="H295" s="7">
        <f t="shared" si="520"/>
        <v>861</v>
      </c>
      <c r="I295" s="7">
        <f t="shared" si="521"/>
        <v>912</v>
      </c>
      <c r="J295" s="7" cm="1">
        <f t="array" ref="J295">G295-(G295*TSS)</f>
        <v>28227</v>
      </c>
      <c r="K295" s="8">
        <f t="shared" ref="K295" si="585">IF((J295*12)&lt;=SMAX,0,IF(AND((J295*12)&gt;=SMIN2,(J295*12)&lt;=SMAXN2),(((J295*12)-SMIN2)*PORCN1)/12,IF(AND((J295*12)&gt;=SMIN3,(J295*12)&lt;=SMAXN3),(((((J295*12)-SMIN3)*PORCN2)+VAFN3)/12),(((((J295*12)-SMAXN4)*PORCN3)+VAFN4)/12))))</f>
        <v>0</v>
      </c>
      <c r="L295" s="20">
        <f t="shared" ref="L295" si="586">(G295*TSS)+K295+25</f>
        <v>1798</v>
      </c>
      <c r="M295" s="12">
        <f t="shared" si="524"/>
        <v>28202</v>
      </c>
    </row>
    <row r="296" spans="1:13" x14ac:dyDescent="0.2">
      <c r="A296" s="4">
        <v>291</v>
      </c>
      <c r="B296" s="4" t="s">
        <v>530</v>
      </c>
      <c r="C296" s="4" t="s">
        <v>319</v>
      </c>
      <c r="D296" s="13" t="s">
        <v>21</v>
      </c>
      <c r="E296" s="13" t="s">
        <v>31</v>
      </c>
      <c r="F296" s="4" t="s">
        <v>49</v>
      </c>
      <c r="G296" s="7">
        <v>26000</v>
      </c>
      <c r="H296" s="7">
        <f t="shared" si="520"/>
        <v>746.2</v>
      </c>
      <c r="I296" s="7">
        <f t="shared" si="521"/>
        <v>790.4</v>
      </c>
      <c r="J296" s="7" cm="1">
        <f t="array" ref="J296">G296-(G296*TSS)</f>
        <v>24463.4</v>
      </c>
      <c r="K296" s="8">
        <f t="shared" ref="K296" si="587">IF((J296*12)&lt;=SMAX,0,IF(AND((J296*12)&gt;=SMIN2,(J296*12)&lt;=SMAXN2),(((J296*12)-SMIN2)*PORCN1)/12,IF(AND((J296*12)&gt;=SMIN3,(J296*12)&lt;=SMAXN3),(((((J296*12)-SMIN3)*PORCN2)+VAFN3)/12),(((((J296*12)-SMAXN4)*PORCN3)+VAFN4)/12))))</f>
        <v>0</v>
      </c>
      <c r="L296" s="20">
        <f t="shared" ref="L296" si="588">(G296*TSS)+K296+25</f>
        <v>1561.6</v>
      </c>
      <c r="M296" s="12">
        <f t="shared" si="524"/>
        <v>24438.400000000001</v>
      </c>
    </row>
    <row r="297" spans="1:13" x14ac:dyDescent="0.2">
      <c r="A297" s="3">
        <v>292</v>
      </c>
      <c r="B297" s="4" t="s">
        <v>531</v>
      </c>
      <c r="C297" s="4" t="s">
        <v>319</v>
      </c>
      <c r="D297" s="13" t="s">
        <v>21</v>
      </c>
      <c r="E297" s="13" t="s">
        <v>31</v>
      </c>
      <c r="F297" s="4" t="s">
        <v>49</v>
      </c>
      <c r="G297" s="7">
        <v>25000</v>
      </c>
      <c r="H297" s="7">
        <f t="shared" si="520"/>
        <v>717.5</v>
      </c>
      <c r="I297" s="7">
        <f t="shared" si="521"/>
        <v>760</v>
      </c>
      <c r="J297" s="7" cm="1">
        <f t="array" ref="J297">G297-(G297*TSS)</f>
        <v>23522.5</v>
      </c>
      <c r="K297" s="8">
        <f t="shared" ref="K297" si="589">IF((J297*12)&lt;=SMAX,0,IF(AND((J297*12)&gt;=SMIN2,(J297*12)&lt;=SMAXN2),(((J297*12)-SMIN2)*PORCN1)/12,IF(AND((J297*12)&gt;=SMIN3,(J297*12)&lt;=SMAXN3),(((((J297*12)-SMIN3)*PORCN2)+VAFN3)/12),(((((J297*12)-SMAXN4)*PORCN3)+VAFN4)/12))))</f>
        <v>0</v>
      </c>
      <c r="L297" s="20">
        <f t="shared" ref="L297" si="590">(G297*TSS)+K297+25</f>
        <v>1502.5</v>
      </c>
      <c r="M297" s="12">
        <f t="shared" si="524"/>
        <v>23497.5</v>
      </c>
    </row>
    <row r="298" spans="1:13" x14ac:dyDescent="0.2">
      <c r="A298" s="4">
        <v>293</v>
      </c>
      <c r="B298" s="4" t="s">
        <v>532</v>
      </c>
      <c r="C298" s="4" t="s">
        <v>541</v>
      </c>
      <c r="D298" s="13" t="s">
        <v>21</v>
      </c>
      <c r="E298" s="13" t="s">
        <v>31</v>
      </c>
      <c r="F298" s="4" t="s">
        <v>18</v>
      </c>
      <c r="G298" s="7">
        <v>31500</v>
      </c>
      <c r="H298" s="7">
        <f t="shared" si="520"/>
        <v>904.05</v>
      </c>
      <c r="I298" s="7">
        <f t="shared" si="521"/>
        <v>957.6</v>
      </c>
      <c r="J298" s="7" cm="1">
        <f t="array" ref="J298">G298-(G298*TSS)</f>
        <v>29638.35</v>
      </c>
      <c r="K298" s="8">
        <f t="shared" ref="K298" si="591">IF((J298*12)&lt;=SMAX,0,IF(AND((J298*12)&gt;=SMIN2,(J298*12)&lt;=SMAXN2),(((J298*12)-SMIN2)*PORCN1)/12,IF(AND((J298*12)&gt;=SMIN3,(J298*12)&lt;=SMAXN3),(((((J298*12)-SMIN3)*PORCN2)+VAFN3)/12),(((((J298*12)-SMAXN4)*PORCN3)+VAFN4)/12))))</f>
        <v>0</v>
      </c>
      <c r="L298" s="20">
        <f t="shared" ref="L298" si="592">(G298*TSS)+K298+25</f>
        <v>1886.65</v>
      </c>
      <c r="M298" s="12">
        <f t="shared" si="524"/>
        <v>29613.35</v>
      </c>
    </row>
    <row r="299" spans="1:13" x14ac:dyDescent="0.2">
      <c r="A299" s="3">
        <v>294</v>
      </c>
      <c r="B299" s="4" t="s">
        <v>533</v>
      </c>
      <c r="C299" s="4" t="s">
        <v>304</v>
      </c>
      <c r="D299" s="13" t="s">
        <v>16</v>
      </c>
      <c r="E299" s="13" t="s">
        <v>31</v>
      </c>
      <c r="F299" s="4" t="s">
        <v>46</v>
      </c>
      <c r="G299" s="7">
        <v>30000</v>
      </c>
      <c r="H299" s="7">
        <f t="shared" si="520"/>
        <v>861</v>
      </c>
      <c r="I299" s="7">
        <f t="shared" si="521"/>
        <v>912</v>
      </c>
      <c r="J299" s="7" cm="1">
        <f t="array" ref="J299">G299-(G299*TSS)</f>
        <v>28227</v>
      </c>
      <c r="K299" s="8">
        <f t="shared" ref="K299" si="593">IF((J299*12)&lt;=SMAX,0,IF(AND((J299*12)&gt;=SMIN2,(J299*12)&lt;=SMAXN2),(((J299*12)-SMIN2)*PORCN1)/12,IF(AND((J299*12)&gt;=SMIN3,(J299*12)&lt;=SMAXN3),(((((J299*12)-SMIN3)*PORCN2)+VAFN3)/12),(((((J299*12)-SMAXN4)*PORCN3)+VAFN4)/12))))</f>
        <v>0</v>
      </c>
      <c r="L299" s="20">
        <f t="shared" ref="L299" si="594">(G299*TSS)+K299+25</f>
        <v>1798</v>
      </c>
      <c r="M299" s="12">
        <f t="shared" si="524"/>
        <v>28202</v>
      </c>
    </row>
    <row r="300" spans="1:13" x14ac:dyDescent="0.2">
      <c r="A300" s="4">
        <v>295</v>
      </c>
      <c r="B300" s="4" t="s">
        <v>534</v>
      </c>
      <c r="C300" s="4" t="s">
        <v>243</v>
      </c>
      <c r="D300" s="13" t="s">
        <v>16</v>
      </c>
      <c r="E300" s="13" t="s">
        <v>31</v>
      </c>
      <c r="F300" s="4" t="s">
        <v>49</v>
      </c>
      <c r="G300" s="7">
        <v>35000</v>
      </c>
      <c r="H300" s="7">
        <f t="shared" si="520"/>
        <v>1004.5</v>
      </c>
      <c r="I300" s="7">
        <f t="shared" si="521"/>
        <v>1064</v>
      </c>
      <c r="J300" s="7" cm="1">
        <f t="array" ref="J300">G300-(G300*TSS)</f>
        <v>32931.5</v>
      </c>
      <c r="K300" s="8">
        <f t="shared" ref="K300" si="595">IF((J300*12)&lt;=SMAX,0,IF(AND((J300*12)&gt;=SMIN2,(J300*12)&lt;=SMAXN2),(((J300*12)-SMIN2)*PORCN1)/12,IF(AND((J300*12)&gt;=SMIN3,(J300*12)&lt;=SMAXN3),(((((J300*12)-SMIN3)*PORCN2)+VAFN3)/12),(((((J300*12)-SMAXN4)*PORCN3)+VAFN4)/12))))</f>
        <v>0</v>
      </c>
      <c r="L300" s="20">
        <f t="shared" ref="L300" si="596">(G300*TSS)+K300+25</f>
        <v>2093.5</v>
      </c>
      <c r="M300" s="12">
        <f t="shared" si="524"/>
        <v>32906.5</v>
      </c>
    </row>
    <row r="301" spans="1:13" x14ac:dyDescent="0.2">
      <c r="A301" s="3">
        <v>296</v>
      </c>
      <c r="B301" s="4" t="s">
        <v>535</v>
      </c>
      <c r="C301" s="4" t="s">
        <v>243</v>
      </c>
      <c r="D301" s="13" t="s">
        <v>16</v>
      </c>
      <c r="E301" s="13" t="s">
        <v>31</v>
      </c>
      <c r="F301" s="4" t="s">
        <v>46</v>
      </c>
      <c r="G301" s="7">
        <v>30000</v>
      </c>
      <c r="H301" s="7">
        <f t="shared" si="520"/>
        <v>861</v>
      </c>
      <c r="I301" s="7">
        <f t="shared" si="521"/>
        <v>912</v>
      </c>
      <c r="J301" s="7" cm="1">
        <f t="array" ref="J301">G301-(G301*TSS)</f>
        <v>28227</v>
      </c>
      <c r="K301" s="8">
        <f t="shared" ref="K301" si="597">IF((J301*12)&lt;=SMAX,0,IF(AND((J301*12)&gt;=SMIN2,(J301*12)&lt;=SMAXN2),(((J301*12)-SMIN2)*PORCN1)/12,IF(AND((J301*12)&gt;=SMIN3,(J301*12)&lt;=SMAXN3),(((((J301*12)-SMIN3)*PORCN2)+VAFN3)/12),(((((J301*12)-SMAXN4)*PORCN3)+VAFN4)/12))))</f>
        <v>0</v>
      </c>
      <c r="L301" s="20">
        <f t="shared" ref="L301" si="598">(G301*TSS)+K301+25</f>
        <v>1798</v>
      </c>
      <c r="M301" s="12">
        <f t="shared" si="524"/>
        <v>28202</v>
      </c>
    </row>
    <row r="302" spans="1:13" x14ac:dyDescent="0.2">
      <c r="A302" s="4">
        <v>297</v>
      </c>
      <c r="B302" s="4" t="s">
        <v>536</v>
      </c>
      <c r="C302" s="4" t="s">
        <v>48</v>
      </c>
      <c r="D302" s="13" t="s">
        <v>16</v>
      </c>
      <c r="E302" s="13" t="s">
        <v>31</v>
      </c>
      <c r="F302" s="4" t="s">
        <v>46</v>
      </c>
      <c r="G302" s="7">
        <v>16500</v>
      </c>
      <c r="H302" s="7">
        <f t="shared" si="520"/>
        <v>473.55</v>
      </c>
      <c r="I302" s="7">
        <f t="shared" si="521"/>
        <v>501.6</v>
      </c>
      <c r="J302" s="7" cm="1">
        <f t="array" ref="J302">G302-(G302*TSS)</f>
        <v>15524.85</v>
      </c>
      <c r="K302" s="8">
        <f t="shared" ref="K302" si="599">IF((J302*12)&lt;=SMAX,0,IF(AND((J302*12)&gt;=SMIN2,(J302*12)&lt;=SMAXN2),(((J302*12)-SMIN2)*PORCN1)/12,IF(AND((J302*12)&gt;=SMIN3,(J302*12)&lt;=SMAXN3),(((((J302*12)-SMIN3)*PORCN2)+VAFN3)/12),(((((J302*12)-SMAXN4)*PORCN3)+VAFN4)/12))))</f>
        <v>0</v>
      </c>
      <c r="L302" s="20">
        <f t="shared" ref="L302" si="600">(G302*TSS)+K302+25</f>
        <v>1000.15</v>
      </c>
      <c r="M302" s="12">
        <f t="shared" si="524"/>
        <v>15499.85</v>
      </c>
    </row>
    <row r="303" spans="1:13" x14ac:dyDescent="0.2">
      <c r="A303" s="3">
        <v>298</v>
      </c>
      <c r="B303" s="4" t="s">
        <v>537</v>
      </c>
      <c r="C303" s="4" t="s">
        <v>304</v>
      </c>
      <c r="D303" s="13" t="s">
        <v>16</v>
      </c>
      <c r="E303" s="13" t="s">
        <v>31</v>
      </c>
      <c r="F303" s="4" t="s">
        <v>229</v>
      </c>
      <c r="G303" s="7">
        <v>26250</v>
      </c>
      <c r="H303" s="7">
        <f t="shared" si="520"/>
        <v>753.375</v>
      </c>
      <c r="I303" s="7">
        <f t="shared" si="521"/>
        <v>798</v>
      </c>
      <c r="J303" s="7" cm="1">
        <f t="array" ref="J303">G303-(G303*TSS)</f>
        <v>24698.625</v>
      </c>
      <c r="K303" s="8">
        <f t="shared" ref="K303" si="601">IF((J303*12)&lt;=SMAX,0,IF(AND((J303*12)&gt;=SMIN2,(J303*12)&lt;=SMAXN2),(((J303*12)-SMIN2)*PORCN1)/12,IF(AND((J303*12)&gt;=SMIN3,(J303*12)&lt;=SMAXN3),(((((J303*12)-SMIN3)*PORCN2)+VAFN3)/12),(((((J303*12)-SMAXN4)*PORCN3)+VAFN4)/12))))</f>
        <v>0</v>
      </c>
      <c r="L303" s="20">
        <f t="shared" ref="L303" si="602">(G303*TSS)+K303+25</f>
        <v>1576.375</v>
      </c>
      <c r="M303" s="12">
        <f t="shared" si="524"/>
        <v>24673.625</v>
      </c>
    </row>
    <row r="304" spans="1:13" x14ac:dyDescent="0.2">
      <c r="A304" s="4">
        <v>299</v>
      </c>
      <c r="B304" s="4" t="s">
        <v>538</v>
      </c>
      <c r="C304" s="4" t="s">
        <v>67</v>
      </c>
      <c r="D304" s="13" t="s">
        <v>16</v>
      </c>
      <c r="E304" s="13" t="s">
        <v>31</v>
      </c>
      <c r="F304" s="4" t="s">
        <v>203</v>
      </c>
      <c r="G304" s="7">
        <v>25000</v>
      </c>
      <c r="H304" s="7">
        <f t="shared" si="520"/>
        <v>717.5</v>
      </c>
      <c r="I304" s="7">
        <f t="shared" si="521"/>
        <v>760</v>
      </c>
      <c r="J304" s="7" cm="1">
        <f t="array" ref="J304">G304-(G304*TSS)</f>
        <v>23522.5</v>
      </c>
      <c r="K304" s="8">
        <f t="shared" ref="K304" si="603">IF((J304*12)&lt;=SMAX,0,IF(AND((J304*12)&gt;=SMIN2,(J304*12)&lt;=SMAXN2),(((J304*12)-SMIN2)*PORCN1)/12,IF(AND((J304*12)&gt;=SMIN3,(J304*12)&lt;=SMAXN3),(((((J304*12)-SMIN3)*PORCN2)+VAFN3)/12),(((((J304*12)-SMAXN4)*PORCN3)+VAFN4)/12))))</f>
        <v>0</v>
      </c>
      <c r="L304" s="20">
        <f t="shared" ref="L304" si="604">(G304*TSS)+K304+25</f>
        <v>1502.5</v>
      </c>
      <c r="M304" s="12">
        <f t="shared" si="524"/>
        <v>23497.5</v>
      </c>
    </row>
    <row r="305" spans="1:13" x14ac:dyDescent="0.2">
      <c r="A305" s="3">
        <v>300</v>
      </c>
      <c r="B305" s="4" t="s">
        <v>539</v>
      </c>
      <c r="C305" s="4" t="s">
        <v>48</v>
      </c>
      <c r="D305" s="13" t="s">
        <v>16</v>
      </c>
      <c r="E305" s="13" t="s">
        <v>31</v>
      </c>
      <c r="F305" s="4" t="s">
        <v>203</v>
      </c>
      <c r="G305" s="7">
        <v>16500</v>
      </c>
      <c r="H305" s="7">
        <f t="shared" si="520"/>
        <v>473.55</v>
      </c>
      <c r="I305" s="7">
        <f t="shared" si="521"/>
        <v>501.6</v>
      </c>
      <c r="J305" s="7" cm="1">
        <f t="array" ref="J305">G305-(G305*TSS)</f>
        <v>15524.85</v>
      </c>
      <c r="K305" s="8">
        <f t="shared" ref="K305" si="605">IF((J305*12)&lt;=SMAX,0,IF(AND((J305*12)&gt;=SMIN2,(J305*12)&lt;=SMAXN2),(((J305*12)-SMIN2)*PORCN1)/12,IF(AND((J305*12)&gt;=SMIN3,(J305*12)&lt;=SMAXN3),(((((J305*12)-SMIN3)*PORCN2)+VAFN3)/12),(((((J305*12)-SMAXN4)*PORCN3)+VAFN4)/12))))</f>
        <v>0</v>
      </c>
      <c r="L305" s="20">
        <f t="shared" ref="L305" si="606">(G305*TSS)+K305+25</f>
        <v>1000.15</v>
      </c>
      <c r="M305" s="12">
        <f t="shared" si="524"/>
        <v>15499.85</v>
      </c>
    </row>
    <row r="306" spans="1:13" x14ac:dyDescent="0.2">
      <c r="A306" s="4">
        <v>301</v>
      </c>
      <c r="B306" s="4" t="s">
        <v>540</v>
      </c>
      <c r="C306" s="4" t="s">
        <v>304</v>
      </c>
      <c r="D306" s="13" t="s">
        <v>16</v>
      </c>
      <c r="E306" s="13" t="s">
        <v>31</v>
      </c>
      <c r="F306" s="4" t="s">
        <v>114</v>
      </c>
      <c r="G306" s="7">
        <v>35000</v>
      </c>
      <c r="H306" s="7">
        <f t="shared" si="520"/>
        <v>1004.5</v>
      </c>
      <c r="I306" s="7">
        <f t="shared" si="521"/>
        <v>1064</v>
      </c>
      <c r="J306" s="7" cm="1">
        <f t="array" ref="J306">G306-(G306*TSS)</f>
        <v>32931.5</v>
      </c>
      <c r="K306" s="8">
        <f t="shared" ref="K306" si="607">IF((J306*12)&lt;=SMAX,0,IF(AND((J306*12)&gt;=SMIN2,(J306*12)&lt;=SMAXN2),(((J306*12)-SMIN2)*PORCN1)/12,IF(AND((J306*12)&gt;=SMIN3,(J306*12)&lt;=SMAXN3),(((((J306*12)-SMIN3)*PORCN2)+VAFN3)/12),(((((J306*12)-SMAXN4)*PORCN3)+VAFN4)/12))))</f>
        <v>0</v>
      </c>
      <c r="L306" s="20">
        <f t="shared" ref="L306" si="608">(G306*TSS)+K306+25</f>
        <v>2093.5</v>
      </c>
      <c r="M306" s="12">
        <f t="shared" si="524"/>
        <v>32906.5</v>
      </c>
    </row>
    <row r="307" spans="1:13" x14ac:dyDescent="0.2">
      <c r="A307" s="3">
        <v>302</v>
      </c>
      <c r="B307" s="4" t="s">
        <v>542</v>
      </c>
      <c r="C307" s="4" t="s">
        <v>551</v>
      </c>
      <c r="D307" s="13" t="s">
        <v>16</v>
      </c>
      <c r="E307" s="13" t="s">
        <v>31</v>
      </c>
      <c r="F307" s="4" t="s">
        <v>49</v>
      </c>
      <c r="G307" s="7">
        <v>30000</v>
      </c>
      <c r="H307" s="7">
        <f t="shared" si="520"/>
        <v>861</v>
      </c>
      <c r="I307" s="7">
        <f t="shared" si="521"/>
        <v>912</v>
      </c>
      <c r="J307" s="7" cm="1">
        <f t="array" ref="J307">G307-(G307*TSS)</f>
        <v>28227</v>
      </c>
      <c r="K307" s="8">
        <f t="shared" ref="K307" si="609">IF((J307*12)&lt;=SMAX,0,IF(AND((J307*12)&gt;=SMIN2,(J307*12)&lt;=SMAXN2),(((J307*12)-SMIN2)*PORCN1)/12,IF(AND((J307*12)&gt;=SMIN3,(J307*12)&lt;=SMAXN3),(((((J307*12)-SMIN3)*PORCN2)+VAFN3)/12),(((((J307*12)-SMAXN4)*PORCN3)+VAFN4)/12))))</f>
        <v>0</v>
      </c>
      <c r="L307" s="20">
        <f t="shared" ref="L307" si="610">(G307*TSS)+K307+25</f>
        <v>1798</v>
      </c>
      <c r="M307" s="12">
        <f t="shared" si="524"/>
        <v>28202</v>
      </c>
    </row>
    <row r="308" spans="1:13" x14ac:dyDescent="0.2">
      <c r="A308" s="4">
        <v>303</v>
      </c>
      <c r="B308" s="4" t="s">
        <v>543</v>
      </c>
      <c r="C308" s="4" t="s">
        <v>243</v>
      </c>
      <c r="D308" s="13" t="s">
        <v>21</v>
      </c>
      <c r="E308" s="13" t="s">
        <v>31</v>
      </c>
      <c r="F308" s="4" t="s">
        <v>18</v>
      </c>
      <c r="G308" s="7">
        <v>26250</v>
      </c>
      <c r="H308" s="7">
        <f t="shared" si="520"/>
        <v>753.375</v>
      </c>
      <c r="I308" s="7">
        <f t="shared" si="521"/>
        <v>798</v>
      </c>
      <c r="J308" s="7" cm="1">
        <f t="array" ref="J308">G308-(G308*TSS)</f>
        <v>24698.625</v>
      </c>
      <c r="K308" s="8">
        <f t="shared" ref="K308" si="611">IF((J308*12)&lt;=SMAX,0,IF(AND((J308*12)&gt;=SMIN2,(J308*12)&lt;=SMAXN2),(((J308*12)-SMIN2)*PORCN1)/12,IF(AND((J308*12)&gt;=SMIN3,(J308*12)&lt;=SMAXN3),(((((J308*12)-SMIN3)*PORCN2)+VAFN3)/12),(((((J308*12)-SMAXN4)*PORCN3)+VAFN4)/12))))</f>
        <v>0</v>
      </c>
      <c r="L308" s="20">
        <f t="shared" ref="L308" si="612">(G308*TSS)+K308+25</f>
        <v>1576.375</v>
      </c>
      <c r="M308" s="12">
        <f t="shared" si="524"/>
        <v>24673.625</v>
      </c>
    </row>
    <row r="309" spans="1:13" x14ac:dyDescent="0.2">
      <c r="A309" s="3">
        <v>304</v>
      </c>
      <c r="B309" s="4" t="s">
        <v>544</v>
      </c>
      <c r="C309" s="4" t="s">
        <v>133</v>
      </c>
      <c r="D309" s="13" t="s">
        <v>21</v>
      </c>
      <c r="E309" s="13" t="s">
        <v>31</v>
      </c>
      <c r="F309" s="4" t="s">
        <v>18</v>
      </c>
      <c r="G309" s="7">
        <v>35000</v>
      </c>
      <c r="H309" s="7">
        <f t="shared" si="520"/>
        <v>1004.5</v>
      </c>
      <c r="I309" s="7">
        <f t="shared" si="521"/>
        <v>1064</v>
      </c>
      <c r="J309" s="7" cm="1">
        <f t="array" ref="J309">G309-(G309*TSS)</f>
        <v>32931.5</v>
      </c>
      <c r="K309" s="8">
        <f t="shared" ref="K309" si="613">IF((J309*12)&lt;=SMAX,0,IF(AND((J309*12)&gt;=SMIN2,(J309*12)&lt;=SMAXN2),(((J309*12)-SMIN2)*PORCN1)/12,IF(AND((J309*12)&gt;=SMIN3,(J309*12)&lt;=SMAXN3),(((((J309*12)-SMIN3)*PORCN2)+VAFN3)/12),(((((J309*12)-SMAXN4)*PORCN3)+VAFN4)/12))))</f>
        <v>0</v>
      </c>
      <c r="L309" s="20">
        <f t="shared" ref="L309" si="614">(G309*TSS)+K309+25</f>
        <v>2093.5</v>
      </c>
      <c r="M309" s="12">
        <f t="shared" si="524"/>
        <v>32906.5</v>
      </c>
    </row>
    <row r="310" spans="1:13" x14ac:dyDescent="0.2">
      <c r="A310" s="4">
        <v>305</v>
      </c>
      <c r="B310" s="4" t="s">
        <v>545</v>
      </c>
      <c r="C310" s="4" t="s">
        <v>243</v>
      </c>
      <c r="D310" s="13" t="s">
        <v>21</v>
      </c>
      <c r="E310" s="13" t="s">
        <v>31</v>
      </c>
      <c r="F310" s="4" t="s">
        <v>49</v>
      </c>
      <c r="G310" s="7">
        <v>35000</v>
      </c>
      <c r="H310" s="7">
        <f t="shared" si="520"/>
        <v>1004.5</v>
      </c>
      <c r="I310" s="7">
        <f t="shared" si="521"/>
        <v>1064</v>
      </c>
      <c r="J310" s="7" cm="1">
        <f t="array" ref="J310">G310-(G310*TSS)</f>
        <v>32931.5</v>
      </c>
      <c r="K310" s="8">
        <f t="shared" ref="K310" si="615">IF((J310*12)&lt;=SMAX,0,IF(AND((J310*12)&gt;=SMIN2,(J310*12)&lt;=SMAXN2),(((J310*12)-SMIN2)*PORCN1)/12,IF(AND((J310*12)&gt;=SMIN3,(J310*12)&lt;=SMAXN3),(((((J310*12)-SMIN3)*PORCN2)+VAFN3)/12),(((((J310*12)-SMAXN4)*PORCN3)+VAFN4)/12))))</f>
        <v>0</v>
      </c>
      <c r="L310" s="20">
        <f t="shared" ref="L310" si="616">(G310*TSS)+K310+25</f>
        <v>2093.5</v>
      </c>
      <c r="M310" s="12">
        <f t="shared" si="524"/>
        <v>32906.5</v>
      </c>
    </row>
    <row r="311" spans="1:13" x14ac:dyDescent="0.2">
      <c r="A311" s="3">
        <v>306</v>
      </c>
      <c r="B311" s="4" t="s">
        <v>546</v>
      </c>
      <c r="C311" s="4" t="s">
        <v>556</v>
      </c>
      <c r="D311" s="13" t="s">
        <v>21</v>
      </c>
      <c r="E311" s="13" t="s">
        <v>31</v>
      </c>
      <c r="F311" s="4" t="s">
        <v>49</v>
      </c>
      <c r="G311" s="7">
        <v>25000</v>
      </c>
      <c r="H311" s="7">
        <f t="shared" si="520"/>
        <v>717.5</v>
      </c>
      <c r="I311" s="7">
        <f t="shared" si="521"/>
        <v>760</v>
      </c>
      <c r="J311" s="7" cm="1">
        <f t="array" ref="J311">G311-(G311*TSS)</f>
        <v>23522.5</v>
      </c>
      <c r="K311" s="8">
        <f t="shared" ref="K311" si="617">IF((J311*12)&lt;=SMAX,0,IF(AND((J311*12)&gt;=SMIN2,(J311*12)&lt;=SMAXN2),(((J311*12)-SMIN2)*PORCN1)/12,IF(AND((J311*12)&gt;=SMIN3,(J311*12)&lt;=SMAXN3),(((((J311*12)-SMIN3)*PORCN2)+VAFN3)/12),(((((J311*12)-SMAXN4)*PORCN3)+VAFN4)/12))))</f>
        <v>0</v>
      </c>
      <c r="L311" s="20">
        <f t="shared" ref="L311" si="618">(G311*TSS)+K311+25</f>
        <v>1502.5</v>
      </c>
      <c r="M311" s="12">
        <f t="shared" si="524"/>
        <v>23497.5</v>
      </c>
    </row>
    <row r="312" spans="1:13" x14ac:dyDescent="0.2">
      <c r="A312" s="4">
        <v>307</v>
      </c>
      <c r="B312" s="4" t="s">
        <v>547</v>
      </c>
      <c r="C312" s="4" t="s">
        <v>331</v>
      </c>
      <c r="D312" s="13" t="s">
        <v>21</v>
      </c>
      <c r="E312" s="13" t="s">
        <v>31</v>
      </c>
      <c r="F312" s="4" t="s">
        <v>22</v>
      </c>
      <c r="G312" s="7">
        <v>35000</v>
      </c>
      <c r="H312" s="7">
        <f t="shared" si="520"/>
        <v>1004.5</v>
      </c>
      <c r="I312" s="7">
        <f t="shared" si="521"/>
        <v>1064</v>
      </c>
      <c r="J312" s="7" cm="1">
        <f t="array" ref="J312">G312-(G312*TSS)</f>
        <v>32931.5</v>
      </c>
      <c r="K312" s="8">
        <f t="shared" ref="K312" si="619">IF((J312*12)&lt;=SMAX,0,IF(AND((J312*12)&gt;=SMIN2,(J312*12)&lt;=SMAXN2),(((J312*12)-SMIN2)*PORCN1)/12,IF(AND((J312*12)&gt;=SMIN3,(J312*12)&lt;=SMAXN3),(((((J312*12)-SMIN3)*PORCN2)+VAFN3)/12),(((((J312*12)-SMAXN4)*PORCN3)+VAFN4)/12))))</f>
        <v>0</v>
      </c>
      <c r="L312" s="20">
        <f t="shared" ref="L312" si="620">(G312*TSS)+K312+25</f>
        <v>2093.5</v>
      </c>
      <c r="M312" s="12">
        <f t="shared" si="524"/>
        <v>32906.5</v>
      </c>
    </row>
    <row r="313" spans="1:13" x14ac:dyDescent="0.2">
      <c r="A313" s="3">
        <v>308</v>
      </c>
      <c r="B313" s="4" t="s">
        <v>548</v>
      </c>
      <c r="C313" s="4" t="s">
        <v>231</v>
      </c>
      <c r="D313" s="13" t="s">
        <v>21</v>
      </c>
      <c r="E313" s="13" t="s">
        <v>31</v>
      </c>
      <c r="F313" s="4" t="s">
        <v>49</v>
      </c>
      <c r="G313" s="7">
        <v>17600</v>
      </c>
      <c r="H313" s="7">
        <f t="shared" si="520"/>
        <v>505.12</v>
      </c>
      <c r="I313" s="7">
        <f t="shared" si="521"/>
        <v>535.04</v>
      </c>
      <c r="J313" s="7" cm="1">
        <f t="array" ref="J313">G313-(G313*TSS)</f>
        <v>16559.84</v>
      </c>
      <c r="K313" s="8">
        <f t="shared" ref="K313" si="621">IF((J313*12)&lt;=SMAX,0,IF(AND((J313*12)&gt;=SMIN2,(J313*12)&lt;=SMAXN2),(((J313*12)-SMIN2)*PORCN1)/12,IF(AND((J313*12)&gt;=SMIN3,(J313*12)&lt;=SMAXN3),(((((J313*12)-SMIN3)*PORCN2)+VAFN3)/12),(((((J313*12)-SMAXN4)*PORCN3)+VAFN4)/12))))</f>
        <v>0</v>
      </c>
      <c r="L313" s="20">
        <f t="shared" ref="L313" si="622">(G313*TSS)+K313+25</f>
        <v>1065.1600000000001</v>
      </c>
      <c r="M313" s="12">
        <f t="shared" si="524"/>
        <v>16534.84</v>
      </c>
    </row>
    <row r="314" spans="1:13" x14ac:dyDescent="0.2">
      <c r="A314" s="4">
        <v>309</v>
      </c>
      <c r="B314" s="4" t="s">
        <v>549</v>
      </c>
      <c r="C314" s="4" t="s">
        <v>231</v>
      </c>
      <c r="D314" s="13" t="s">
        <v>16</v>
      </c>
      <c r="E314" s="13" t="s">
        <v>31</v>
      </c>
      <c r="F314" s="4" t="s">
        <v>49</v>
      </c>
      <c r="G314" s="7">
        <v>17600</v>
      </c>
      <c r="H314" s="7">
        <f t="shared" si="520"/>
        <v>505.12</v>
      </c>
      <c r="I314" s="7">
        <f t="shared" si="521"/>
        <v>535.04</v>
      </c>
      <c r="J314" s="7" cm="1">
        <f t="array" ref="J314">G314-(G314*TSS)</f>
        <v>16559.84</v>
      </c>
      <c r="K314" s="8">
        <f t="shared" ref="K314" si="623">IF((J314*12)&lt;=SMAX,0,IF(AND((J314*12)&gt;=SMIN2,(J314*12)&lt;=SMAXN2),(((J314*12)-SMIN2)*PORCN1)/12,IF(AND((J314*12)&gt;=SMIN3,(J314*12)&lt;=SMAXN3),(((((J314*12)-SMIN3)*PORCN2)+VAFN3)/12),(((((J314*12)-SMAXN4)*PORCN3)+VAFN4)/12))))</f>
        <v>0</v>
      </c>
      <c r="L314" s="20">
        <f t="shared" ref="L314" si="624">(G314*TSS)+K314+25</f>
        <v>1065.1600000000001</v>
      </c>
      <c r="M314" s="12">
        <f t="shared" si="524"/>
        <v>16534.84</v>
      </c>
    </row>
    <row r="315" spans="1:13" x14ac:dyDescent="0.2">
      <c r="A315" s="3">
        <v>310</v>
      </c>
      <c r="B315" s="4" t="s">
        <v>550</v>
      </c>
      <c r="C315" s="4" t="s">
        <v>48</v>
      </c>
      <c r="D315" s="13" t="s">
        <v>16</v>
      </c>
      <c r="E315" s="13" t="s">
        <v>31</v>
      </c>
      <c r="F315" s="4" t="s">
        <v>142</v>
      </c>
      <c r="G315" s="7">
        <v>17500</v>
      </c>
      <c r="H315" s="7">
        <f t="shared" si="520"/>
        <v>502.25</v>
      </c>
      <c r="I315" s="7">
        <f t="shared" si="521"/>
        <v>532</v>
      </c>
      <c r="J315" s="7" cm="1">
        <f t="array" ref="J315">G315-(G315*TSS)</f>
        <v>16465.75</v>
      </c>
      <c r="K315" s="8">
        <f t="shared" ref="K315" si="625">IF((J315*12)&lt;=SMAX,0,IF(AND((J315*12)&gt;=SMIN2,(J315*12)&lt;=SMAXN2),(((J315*12)-SMIN2)*PORCN1)/12,IF(AND((J315*12)&gt;=SMIN3,(J315*12)&lt;=SMAXN3),(((((J315*12)-SMIN3)*PORCN2)+VAFN3)/12),(((((J315*12)-SMAXN4)*PORCN3)+VAFN4)/12))))</f>
        <v>0</v>
      </c>
      <c r="L315" s="20">
        <f t="shared" ref="L315" si="626">(G315*TSS)+K315+25</f>
        <v>1059.25</v>
      </c>
      <c r="M315" s="12">
        <f t="shared" si="524"/>
        <v>16440.75</v>
      </c>
    </row>
    <row r="316" spans="1:13" x14ac:dyDescent="0.2">
      <c r="A316" s="4">
        <v>311</v>
      </c>
      <c r="B316" s="4" t="s">
        <v>552</v>
      </c>
      <c r="C316" s="4" t="s">
        <v>202</v>
      </c>
      <c r="D316" s="13" t="s">
        <v>21</v>
      </c>
      <c r="E316" s="13" t="s">
        <v>31</v>
      </c>
      <c r="F316" s="4" t="s">
        <v>22</v>
      </c>
      <c r="G316" s="7">
        <v>25000</v>
      </c>
      <c r="H316" s="7">
        <f t="shared" si="520"/>
        <v>717.5</v>
      </c>
      <c r="I316" s="7">
        <f t="shared" si="521"/>
        <v>760</v>
      </c>
      <c r="J316" s="7" cm="1">
        <f t="array" ref="J316">G316-(G316*TSS)</f>
        <v>23522.5</v>
      </c>
      <c r="K316" s="8">
        <f t="shared" ref="K316" si="627">IF((J316*12)&lt;=SMAX,0,IF(AND((J316*12)&gt;=SMIN2,(J316*12)&lt;=SMAXN2),(((J316*12)-SMIN2)*PORCN1)/12,IF(AND((J316*12)&gt;=SMIN3,(J316*12)&lt;=SMAXN3),(((((J316*12)-SMIN3)*PORCN2)+VAFN3)/12),(((((J316*12)-SMAXN4)*PORCN3)+VAFN4)/12))))</f>
        <v>0</v>
      </c>
      <c r="L316" s="20">
        <f t="shared" ref="L316" si="628">(G316*TSS)+K316+25</f>
        <v>1502.5</v>
      </c>
      <c r="M316" s="12">
        <f t="shared" si="524"/>
        <v>23497.5</v>
      </c>
    </row>
    <row r="317" spans="1:13" x14ac:dyDescent="0.2">
      <c r="A317" s="3">
        <v>312</v>
      </c>
      <c r="B317" s="4" t="s">
        <v>553</v>
      </c>
      <c r="C317" s="4" t="s">
        <v>48</v>
      </c>
      <c r="D317" s="13" t="s">
        <v>16</v>
      </c>
      <c r="E317" s="13" t="s">
        <v>31</v>
      </c>
      <c r="F317" s="4" t="s">
        <v>97</v>
      </c>
      <c r="G317" s="7">
        <v>16500</v>
      </c>
      <c r="H317" s="7">
        <f t="shared" si="520"/>
        <v>473.55</v>
      </c>
      <c r="I317" s="7">
        <f t="shared" si="521"/>
        <v>501.6</v>
      </c>
      <c r="J317" s="7" cm="1">
        <f t="array" ref="J317">G317-(G317*TSS)</f>
        <v>15524.85</v>
      </c>
      <c r="K317" s="8">
        <f t="shared" ref="K317" si="629">IF((J317*12)&lt;=SMAX,0,IF(AND((J317*12)&gt;=SMIN2,(J317*12)&lt;=SMAXN2),(((J317*12)-SMIN2)*PORCN1)/12,IF(AND((J317*12)&gt;=SMIN3,(J317*12)&lt;=SMAXN3),(((((J317*12)-SMIN3)*PORCN2)+VAFN3)/12),(((((J317*12)-SMAXN4)*PORCN3)+VAFN4)/12))))</f>
        <v>0</v>
      </c>
      <c r="L317" s="20">
        <f t="shared" ref="L317" si="630">(G317*TSS)+K317+25</f>
        <v>1000.15</v>
      </c>
      <c r="M317" s="12">
        <f t="shared" si="524"/>
        <v>15499.85</v>
      </c>
    </row>
    <row r="318" spans="1:13" x14ac:dyDescent="0.2">
      <c r="A318" s="4">
        <v>313</v>
      </c>
      <c r="B318" s="4" t="s">
        <v>554</v>
      </c>
      <c r="C318" s="4" t="s">
        <v>507</v>
      </c>
      <c r="D318" s="13" t="s">
        <v>21</v>
      </c>
      <c r="E318" s="13" t="s">
        <v>31</v>
      </c>
      <c r="F318" s="4" t="s">
        <v>22</v>
      </c>
      <c r="G318" s="7">
        <v>40000</v>
      </c>
      <c r="H318" s="7">
        <f t="shared" si="520"/>
        <v>1148</v>
      </c>
      <c r="I318" s="7">
        <f t="shared" si="521"/>
        <v>1216</v>
      </c>
      <c r="J318" s="7" cm="1">
        <f t="array" ref="J318">G318-(G318*TSS)</f>
        <v>37636</v>
      </c>
      <c r="K318" s="8">
        <f t="shared" ref="K318" si="631">IF((J318*12)&lt;=SMAX,0,IF(AND((J318*12)&gt;=SMIN2,(J318*12)&lt;=SMAXN2),(((J318*12)-SMIN2)*PORCN1)/12,IF(AND((J318*12)&gt;=SMIN3,(J318*12)&lt;=SMAXN3),(((((J318*12)-SMIN3)*PORCN2)+VAFN3)/12),(((((J318*12)-SMAXN4)*PORCN3)+VAFN4)/12))))</f>
        <v>442.64987499999984</v>
      </c>
      <c r="L318" s="20">
        <f t="shared" ref="L318" si="632">(G318*TSS)+K318+25</f>
        <v>2831.6498750000001</v>
      </c>
      <c r="M318" s="12">
        <f t="shared" si="524"/>
        <v>37168.350124999997</v>
      </c>
    </row>
    <row r="319" spans="1:13" x14ac:dyDescent="0.2">
      <c r="A319" s="3">
        <v>314</v>
      </c>
      <c r="B319" s="4" t="s">
        <v>555</v>
      </c>
      <c r="C319" s="4" t="s">
        <v>67</v>
      </c>
      <c r="D319" s="13" t="s">
        <v>16</v>
      </c>
      <c r="E319" s="13" t="s">
        <v>31</v>
      </c>
      <c r="F319" s="4" t="s">
        <v>46</v>
      </c>
      <c r="G319" s="7">
        <v>25000</v>
      </c>
      <c r="H319" s="7">
        <f t="shared" si="520"/>
        <v>717.5</v>
      </c>
      <c r="I319" s="7">
        <f t="shared" si="521"/>
        <v>760</v>
      </c>
      <c r="J319" s="7" cm="1">
        <f t="array" ref="J319">G319-(G319*TSS)</f>
        <v>23522.5</v>
      </c>
      <c r="K319" s="8">
        <f t="shared" ref="K319" si="633">IF((J319*12)&lt;=SMAX,0,IF(AND((J319*12)&gt;=SMIN2,(J319*12)&lt;=SMAXN2),(((J319*12)-SMIN2)*PORCN1)/12,IF(AND((J319*12)&gt;=SMIN3,(J319*12)&lt;=SMAXN3),(((((J319*12)-SMIN3)*PORCN2)+VAFN3)/12),(((((J319*12)-SMAXN4)*PORCN3)+VAFN4)/12))))</f>
        <v>0</v>
      </c>
      <c r="L319" s="20">
        <f t="shared" ref="L319" si="634">(G319*TSS)+K319+25</f>
        <v>1502.5</v>
      </c>
      <c r="M319" s="12">
        <f t="shared" si="524"/>
        <v>23497.5</v>
      </c>
    </row>
    <row r="320" spans="1:13" x14ac:dyDescent="0.2">
      <c r="A320" s="4">
        <v>315</v>
      </c>
      <c r="B320" s="4" t="s">
        <v>557</v>
      </c>
      <c r="C320" s="4" t="s">
        <v>48</v>
      </c>
      <c r="D320" s="13" t="s">
        <v>16</v>
      </c>
      <c r="E320" s="13" t="s">
        <v>31</v>
      </c>
      <c r="F320" s="4" t="s">
        <v>46</v>
      </c>
      <c r="G320" s="7">
        <v>16500</v>
      </c>
      <c r="H320" s="7">
        <f t="shared" si="520"/>
        <v>473.55</v>
      </c>
      <c r="I320" s="7">
        <f t="shared" si="521"/>
        <v>501.6</v>
      </c>
      <c r="J320" s="7" cm="1">
        <f t="array" ref="J320">G320-(G320*TSS)</f>
        <v>15524.85</v>
      </c>
      <c r="K320" s="8">
        <f t="shared" ref="K320" si="635">IF((J320*12)&lt;=SMAX,0,IF(AND((J320*12)&gt;=SMIN2,(J320*12)&lt;=SMAXN2),(((J320*12)-SMIN2)*PORCN1)/12,IF(AND((J320*12)&gt;=SMIN3,(J320*12)&lt;=SMAXN3),(((((J320*12)-SMIN3)*PORCN2)+VAFN3)/12),(((((J320*12)-SMAXN4)*PORCN3)+VAFN4)/12))))</f>
        <v>0</v>
      </c>
      <c r="L320" s="20">
        <f t="shared" ref="L320" si="636">(G320*TSS)+K320+25</f>
        <v>1000.15</v>
      </c>
      <c r="M320" s="12">
        <f t="shared" si="524"/>
        <v>15499.85</v>
      </c>
    </row>
    <row r="321" spans="1:13" x14ac:dyDescent="0.2">
      <c r="A321" s="3">
        <v>316</v>
      </c>
      <c r="B321" s="4" t="s">
        <v>558</v>
      </c>
      <c r="C321" s="4" t="s">
        <v>349</v>
      </c>
      <c r="D321" s="13" t="s">
        <v>16</v>
      </c>
      <c r="E321" s="13" t="s">
        <v>31</v>
      </c>
      <c r="F321" s="4" t="s">
        <v>46</v>
      </c>
      <c r="G321" s="7">
        <v>20000</v>
      </c>
      <c r="H321" s="7">
        <f t="shared" si="520"/>
        <v>574</v>
      </c>
      <c r="I321" s="7">
        <f t="shared" si="521"/>
        <v>608</v>
      </c>
      <c r="J321" s="7" cm="1">
        <f t="array" ref="J321">G321-(G321*TSS)</f>
        <v>18818</v>
      </c>
      <c r="K321" s="8">
        <f t="shared" ref="K321" si="637">IF((J321*12)&lt;=SMAX,0,IF(AND((J321*12)&gt;=SMIN2,(J321*12)&lt;=SMAXN2),(((J321*12)-SMIN2)*PORCN1)/12,IF(AND((J321*12)&gt;=SMIN3,(J321*12)&lt;=SMAXN3),(((((J321*12)-SMIN3)*PORCN2)+VAFN3)/12),(((((J321*12)-SMAXN4)*PORCN3)+VAFN4)/12))))</f>
        <v>0</v>
      </c>
      <c r="L321" s="20">
        <f t="shared" ref="L321" si="638">(G321*TSS)+K321+25</f>
        <v>1207</v>
      </c>
      <c r="M321" s="12">
        <f t="shared" si="524"/>
        <v>18793</v>
      </c>
    </row>
    <row r="322" spans="1:13" x14ac:dyDescent="0.2">
      <c r="A322" s="4">
        <v>317</v>
      </c>
      <c r="B322" s="4" t="s">
        <v>559</v>
      </c>
      <c r="C322" s="4" t="s">
        <v>202</v>
      </c>
      <c r="D322" s="13" t="s">
        <v>16</v>
      </c>
      <c r="E322" s="13" t="s">
        <v>31</v>
      </c>
      <c r="F322" s="4" t="s">
        <v>46</v>
      </c>
      <c r="G322" s="7">
        <v>30000</v>
      </c>
      <c r="H322" s="7">
        <f t="shared" si="520"/>
        <v>861</v>
      </c>
      <c r="I322" s="7">
        <f t="shared" si="521"/>
        <v>912</v>
      </c>
      <c r="J322" s="7" cm="1">
        <f t="array" ref="J322">G322-(G322*TSS)</f>
        <v>28227</v>
      </c>
      <c r="K322" s="8">
        <f t="shared" ref="K322" si="639">IF((J322*12)&lt;=SMAX,0,IF(AND((J322*12)&gt;=SMIN2,(J322*12)&lt;=SMAXN2),(((J322*12)-SMIN2)*PORCN1)/12,IF(AND((J322*12)&gt;=SMIN3,(J322*12)&lt;=SMAXN3),(((((J322*12)-SMIN3)*PORCN2)+VAFN3)/12),(((((J322*12)-SMAXN4)*PORCN3)+VAFN4)/12))))</f>
        <v>0</v>
      </c>
      <c r="L322" s="20">
        <f t="shared" ref="L322" si="640">(G322*TSS)+K322+25</f>
        <v>1798</v>
      </c>
      <c r="M322" s="12">
        <f t="shared" si="524"/>
        <v>28202</v>
      </c>
    </row>
    <row r="323" spans="1:13" x14ac:dyDescent="0.2">
      <c r="A323" s="3">
        <v>318</v>
      </c>
      <c r="B323" s="4" t="s">
        <v>560</v>
      </c>
      <c r="C323" s="4" t="s">
        <v>43</v>
      </c>
      <c r="D323" s="13" t="s">
        <v>21</v>
      </c>
      <c r="E323" s="13" t="s">
        <v>31</v>
      </c>
      <c r="F323" s="4" t="s">
        <v>49</v>
      </c>
      <c r="G323" s="7">
        <v>25000</v>
      </c>
      <c r="H323" s="7">
        <f t="shared" si="520"/>
        <v>717.5</v>
      </c>
      <c r="I323" s="7">
        <f t="shared" si="521"/>
        <v>760</v>
      </c>
      <c r="J323" s="7" cm="1">
        <f t="array" ref="J323">G323-(G323*TSS)</f>
        <v>23522.5</v>
      </c>
      <c r="K323" s="8">
        <f t="shared" ref="K323" si="641">IF((J323*12)&lt;=SMAX,0,IF(AND((J323*12)&gt;=SMIN2,(J323*12)&lt;=SMAXN2),(((J323*12)-SMIN2)*PORCN1)/12,IF(AND((J323*12)&gt;=SMIN3,(J323*12)&lt;=SMAXN3),(((((J323*12)-SMIN3)*PORCN2)+VAFN3)/12),(((((J323*12)-SMAXN4)*PORCN3)+VAFN4)/12))))</f>
        <v>0</v>
      </c>
      <c r="L323" s="20">
        <f t="shared" ref="L323" si="642">(G323*TSS)+K323+25</f>
        <v>1502.5</v>
      </c>
      <c r="M323" s="12">
        <f t="shared" si="524"/>
        <v>23497.5</v>
      </c>
    </row>
    <row r="324" spans="1:13" x14ac:dyDescent="0.2">
      <c r="A324" s="4">
        <v>319</v>
      </c>
      <c r="B324" s="4" t="s">
        <v>561</v>
      </c>
      <c r="C324" s="4" t="s">
        <v>470</v>
      </c>
      <c r="D324" s="13" t="s">
        <v>16</v>
      </c>
      <c r="E324" s="13" t="s">
        <v>31</v>
      </c>
      <c r="F324" s="4" t="s">
        <v>203</v>
      </c>
      <c r="G324" s="7">
        <v>31500</v>
      </c>
      <c r="H324" s="7">
        <f t="shared" si="520"/>
        <v>904.05</v>
      </c>
      <c r="I324" s="7">
        <f t="shared" si="521"/>
        <v>957.6</v>
      </c>
      <c r="J324" s="7" cm="1">
        <f t="array" ref="J324">G324-(G324*TSS)</f>
        <v>29638.35</v>
      </c>
      <c r="K324" s="8">
        <f t="shared" ref="K324" si="643">IF((J324*12)&lt;=SMAX,0,IF(AND((J324*12)&gt;=SMIN2,(J324*12)&lt;=SMAXN2),(((J324*12)-SMIN2)*PORCN1)/12,IF(AND((J324*12)&gt;=SMIN3,(J324*12)&lt;=SMAXN3),(((((J324*12)-SMIN3)*PORCN2)+VAFN3)/12),(((((J324*12)-SMAXN4)*PORCN3)+VAFN4)/12))))</f>
        <v>0</v>
      </c>
      <c r="L324" s="20">
        <f t="shared" ref="L324" si="644">(G324*TSS)+K324+25</f>
        <v>1886.65</v>
      </c>
      <c r="M324" s="12">
        <f t="shared" si="524"/>
        <v>29613.35</v>
      </c>
    </row>
    <row r="325" spans="1:13" x14ac:dyDescent="0.2">
      <c r="A325" s="3">
        <v>320</v>
      </c>
      <c r="B325" s="4" t="s">
        <v>562</v>
      </c>
      <c r="C325" s="4" t="s">
        <v>48</v>
      </c>
      <c r="D325" s="13" t="s">
        <v>16</v>
      </c>
      <c r="E325" s="13" t="s">
        <v>31</v>
      </c>
      <c r="F325" s="4" t="s">
        <v>49</v>
      </c>
      <c r="G325" s="7">
        <v>16500</v>
      </c>
      <c r="H325" s="7">
        <f t="shared" si="520"/>
        <v>473.55</v>
      </c>
      <c r="I325" s="7">
        <f t="shared" si="521"/>
        <v>501.6</v>
      </c>
      <c r="J325" s="7" cm="1">
        <f t="array" ref="J325">G325-(G325*TSS)</f>
        <v>15524.85</v>
      </c>
      <c r="K325" s="8">
        <f t="shared" ref="K325" si="645">IF((J325*12)&lt;=SMAX,0,IF(AND((J325*12)&gt;=SMIN2,(J325*12)&lt;=SMAXN2),(((J325*12)-SMIN2)*PORCN1)/12,IF(AND((J325*12)&gt;=SMIN3,(J325*12)&lt;=SMAXN3),(((((J325*12)-SMIN3)*PORCN2)+VAFN3)/12),(((((J325*12)-SMAXN4)*PORCN3)+VAFN4)/12))))</f>
        <v>0</v>
      </c>
      <c r="L325" s="20">
        <f t="shared" ref="L325" si="646">(G325*TSS)+K325+25</f>
        <v>1000.15</v>
      </c>
      <c r="M325" s="12">
        <f t="shared" si="524"/>
        <v>15499.85</v>
      </c>
    </row>
    <row r="326" spans="1:13" x14ac:dyDescent="0.2">
      <c r="A326" s="4">
        <v>321</v>
      </c>
      <c r="B326" s="4" t="s">
        <v>563</v>
      </c>
      <c r="C326" s="4" t="s">
        <v>231</v>
      </c>
      <c r="D326" s="13" t="s">
        <v>16</v>
      </c>
      <c r="E326" s="13" t="s">
        <v>31</v>
      </c>
      <c r="F326" s="4" t="s">
        <v>203</v>
      </c>
      <c r="G326" s="7">
        <v>17600</v>
      </c>
      <c r="H326" s="7">
        <f t="shared" si="520"/>
        <v>505.12</v>
      </c>
      <c r="I326" s="7">
        <f t="shared" si="521"/>
        <v>535.04</v>
      </c>
      <c r="J326" s="7" cm="1">
        <f t="array" ref="J326">G326-(G326*TSS)</f>
        <v>16559.84</v>
      </c>
      <c r="K326" s="8">
        <f t="shared" ref="K326" si="647">IF((J326*12)&lt;=SMAX,0,IF(AND((J326*12)&gt;=SMIN2,(J326*12)&lt;=SMAXN2),(((J326*12)-SMIN2)*PORCN1)/12,IF(AND((J326*12)&gt;=SMIN3,(J326*12)&lt;=SMAXN3),(((((J326*12)-SMIN3)*PORCN2)+VAFN3)/12),(((((J326*12)-SMAXN4)*PORCN3)+VAFN4)/12))))</f>
        <v>0</v>
      </c>
      <c r="L326" s="20">
        <f t="shared" ref="L326" si="648">(G326*TSS)+K326+25</f>
        <v>1065.1600000000001</v>
      </c>
      <c r="M326" s="12">
        <f t="shared" si="524"/>
        <v>16534.84</v>
      </c>
    </row>
    <row r="327" spans="1:13" x14ac:dyDescent="0.2">
      <c r="A327" s="3">
        <v>322</v>
      </c>
      <c r="B327" s="4" t="s">
        <v>564</v>
      </c>
      <c r="C327" s="4" t="s">
        <v>48</v>
      </c>
      <c r="D327" s="13" t="s">
        <v>21</v>
      </c>
      <c r="E327" s="13" t="s">
        <v>31</v>
      </c>
      <c r="F327" s="4" t="s">
        <v>22</v>
      </c>
      <c r="G327" s="7">
        <v>16500</v>
      </c>
      <c r="H327" s="7">
        <f t="shared" si="520"/>
        <v>473.55</v>
      </c>
      <c r="I327" s="7">
        <f t="shared" si="521"/>
        <v>501.6</v>
      </c>
      <c r="J327" s="7" cm="1">
        <f t="array" ref="J327">G327-(G327*TSS)</f>
        <v>15524.85</v>
      </c>
      <c r="K327" s="8">
        <f t="shared" ref="K327" si="649">IF((J327*12)&lt;=SMAX,0,IF(AND((J327*12)&gt;=SMIN2,(J327*12)&lt;=SMAXN2),(((J327*12)-SMIN2)*PORCN1)/12,IF(AND((J327*12)&gt;=SMIN3,(J327*12)&lt;=SMAXN3),(((((J327*12)-SMIN3)*PORCN2)+VAFN3)/12),(((((J327*12)-SMAXN4)*PORCN3)+VAFN4)/12))))</f>
        <v>0</v>
      </c>
      <c r="L327" s="20">
        <f t="shared" ref="L327" si="650">(G327*TSS)+K327+25</f>
        <v>1000.15</v>
      </c>
      <c r="M327" s="12">
        <f t="shared" si="524"/>
        <v>15499.85</v>
      </c>
    </row>
    <row r="328" spans="1:13" x14ac:dyDescent="0.2">
      <c r="A328" s="4">
        <v>323</v>
      </c>
      <c r="B328" s="4" t="s">
        <v>565</v>
      </c>
      <c r="C328" s="4" t="s">
        <v>48</v>
      </c>
      <c r="D328" s="13" t="s">
        <v>21</v>
      </c>
      <c r="E328" s="13" t="s">
        <v>31</v>
      </c>
      <c r="F328" s="4" t="s">
        <v>49</v>
      </c>
      <c r="G328" s="7">
        <v>16500</v>
      </c>
      <c r="H328" s="7">
        <f t="shared" ref="H328:H391" si="651">2.87%*G328</f>
        <v>473.55</v>
      </c>
      <c r="I328" s="7">
        <f t="shared" ref="I328:I391" si="652">3.04%*G328</f>
        <v>501.6</v>
      </c>
      <c r="J328" s="7" cm="1">
        <f t="array" ref="J328">G328-(G328*TSS)</f>
        <v>15524.85</v>
      </c>
      <c r="K328" s="8">
        <f t="shared" ref="K328" si="653">IF((J328*12)&lt;=SMAX,0,IF(AND((J328*12)&gt;=SMIN2,(J328*12)&lt;=SMAXN2),(((J328*12)-SMIN2)*PORCN1)/12,IF(AND((J328*12)&gt;=SMIN3,(J328*12)&lt;=SMAXN3),(((((J328*12)-SMIN3)*PORCN2)+VAFN3)/12),(((((J328*12)-SMAXN4)*PORCN3)+VAFN4)/12))))</f>
        <v>0</v>
      </c>
      <c r="L328" s="20">
        <f t="shared" ref="L328" si="654">(G328*TSS)+K328+25</f>
        <v>1000.15</v>
      </c>
      <c r="M328" s="12">
        <f t="shared" ref="M328:M391" si="655">+G328-L328</f>
        <v>15499.85</v>
      </c>
    </row>
    <row r="329" spans="1:13" x14ac:dyDescent="0.2">
      <c r="A329" s="3">
        <v>324</v>
      </c>
      <c r="B329" s="4" t="s">
        <v>566</v>
      </c>
      <c r="C329" s="4" t="s">
        <v>304</v>
      </c>
      <c r="D329" s="13" t="s">
        <v>16</v>
      </c>
      <c r="E329" s="13" t="s">
        <v>31</v>
      </c>
      <c r="F329" s="4" t="s">
        <v>229</v>
      </c>
      <c r="G329" s="7">
        <v>30000</v>
      </c>
      <c r="H329" s="7">
        <f t="shared" si="651"/>
        <v>861</v>
      </c>
      <c r="I329" s="7">
        <f t="shared" si="652"/>
        <v>912</v>
      </c>
      <c r="J329" s="7" cm="1">
        <f t="array" ref="J329">G329-(G329*TSS)</f>
        <v>28227</v>
      </c>
      <c r="K329" s="8">
        <f t="shared" ref="K329" si="656">IF((J329*12)&lt;=SMAX,0,IF(AND((J329*12)&gt;=SMIN2,(J329*12)&lt;=SMAXN2),(((J329*12)-SMIN2)*PORCN1)/12,IF(AND((J329*12)&gt;=SMIN3,(J329*12)&lt;=SMAXN3),(((((J329*12)-SMIN3)*PORCN2)+VAFN3)/12),(((((J329*12)-SMAXN4)*PORCN3)+VAFN4)/12))))</f>
        <v>0</v>
      </c>
      <c r="L329" s="20">
        <f t="shared" ref="L329" si="657">(G329*TSS)+K329+25</f>
        <v>1798</v>
      </c>
      <c r="M329" s="12">
        <f t="shared" si="655"/>
        <v>28202</v>
      </c>
    </row>
    <row r="330" spans="1:13" x14ac:dyDescent="0.2">
      <c r="A330" s="4">
        <v>325</v>
      </c>
      <c r="B330" s="4" t="s">
        <v>567</v>
      </c>
      <c r="C330" s="4" t="s">
        <v>576</v>
      </c>
      <c r="D330" s="13" t="s">
        <v>16</v>
      </c>
      <c r="E330" s="13" t="s">
        <v>31</v>
      </c>
      <c r="F330" s="4" t="s">
        <v>203</v>
      </c>
      <c r="G330" s="7">
        <v>20000</v>
      </c>
      <c r="H330" s="7">
        <f t="shared" si="651"/>
        <v>574</v>
      </c>
      <c r="I330" s="7">
        <f t="shared" si="652"/>
        <v>608</v>
      </c>
      <c r="J330" s="7" cm="1">
        <f t="array" ref="J330">G330-(G330*TSS)</f>
        <v>18818</v>
      </c>
      <c r="K330" s="8">
        <f t="shared" ref="K330" si="658">IF((J330*12)&lt;=SMAX,0,IF(AND((J330*12)&gt;=SMIN2,(J330*12)&lt;=SMAXN2),(((J330*12)-SMIN2)*PORCN1)/12,IF(AND((J330*12)&gt;=SMIN3,(J330*12)&lt;=SMAXN3),(((((J330*12)-SMIN3)*PORCN2)+VAFN3)/12),(((((J330*12)-SMAXN4)*PORCN3)+VAFN4)/12))))</f>
        <v>0</v>
      </c>
      <c r="L330" s="20">
        <f t="shared" ref="L330" si="659">(G330*TSS)+K330+25</f>
        <v>1207</v>
      </c>
      <c r="M330" s="12">
        <f t="shared" si="655"/>
        <v>18793</v>
      </c>
    </row>
    <row r="331" spans="1:13" x14ac:dyDescent="0.2">
      <c r="A331" s="3">
        <v>326</v>
      </c>
      <c r="B331" s="4" t="s">
        <v>568</v>
      </c>
      <c r="C331" s="4" t="s">
        <v>578</v>
      </c>
      <c r="D331" s="13" t="s">
        <v>16</v>
      </c>
      <c r="E331" s="13" t="s">
        <v>31</v>
      </c>
      <c r="F331" s="4" t="s">
        <v>49</v>
      </c>
      <c r="G331" s="7">
        <v>30000</v>
      </c>
      <c r="H331" s="7">
        <f t="shared" si="651"/>
        <v>861</v>
      </c>
      <c r="I331" s="7">
        <f t="shared" si="652"/>
        <v>912</v>
      </c>
      <c r="J331" s="7" cm="1">
        <f t="array" ref="J331">G331-(G331*TSS)</f>
        <v>28227</v>
      </c>
      <c r="K331" s="8">
        <f t="shared" ref="K331" si="660">IF((J331*12)&lt;=SMAX,0,IF(AND((J331*12)&gt;=SMIN2,(J331*12)&lt;=SMAXN2),(((J331*12)-SMIN2)*PORCN1)/12,IF(AND((J331*12)&gt;=SMIN3,(J331*12)&lt;=SMAXN3),(((((J331*12)-SMIN3)*PORCN2)+VAFN3)/12),(((((J331*12)-SMAXN4)*PORCN3)+VAFN4)/12))))</f>
        <v>0</v>
      </c>
      <c r="L331" s="20">
        <f t="shared" ref="L331" si="661">(G331*TSS)+K331+25</f>
        <v>1798</v>
      </c>
      <c r="M331" s="12">
        <f t="shared" si="655"/>
        <v>28202</v>
      </c>
    </row>
    <row r="332" spans="1:13" x14ac:dyDescent="0.2">
      <c r="A332" s="4">
        <v>327</v>
      </c>
      <c r="B332" s="4" t="s">
        <v>569</v>
      </c>
      <c r="C332" s="4" t="s">
        <v>576</v>
      </c>
      <c r="D332" s="13" t="s">
        <v>16</v>
      </c>
      <c r="E332" s="13" t="s">
        <v>31</v>
      </c>
      <c r="F332" s="4" t="s">
        <v>46</v>
      </c>
      <c r="G332" s="7">
        <v>35000</v>
      </c>
      <c r="H332" s="7">
        <f t="shared" si="651"/>
        <v>1004.5</v>
      </c>
      <c r="I332" s="7">
        <f t="shared" si="652"/>
        <v>1064</v>
      </c>
      <c r="J332" s="7" cm="1">
        <f t="array" ref="J332">G332-(G332*TSS)</f>
        <v>32931.5</v>
      </c>
      <c r="K332" s="8">
        <f t="shared" ref="K332" si="662">IF((J332*12)&lt;=SMAX,0,IF(AND((J332*12)&gt;=SMIN2,(J332*12)&lt;=SMAXN2),(((J332*12)-SMIN2)*PORCN1)/12,IF(AND((J332*12)&gt;=SMIN3,(J332*12)&lt;=SMAXN3),(((((J332*12)-SMIN3)*PORCN2)+VAFN3)/12),(((((J332*12)-SMAXN4)*PORCN3)+VAFN4)/12))))</f>
        <v>0</v>
      </c>
      <c r="L332" s="20">
        <f t="shared" ref="L332" si="663">(G332*TSS)+K332+25</f>
        <v>2093.5</v>
      </c>
      <c r="M332" s="12">
        <f t="shared" si="655"/>
        <v>32906.5</v>
      </c>
    </row>
    <row r="333" spans="1:13" x14ac:dyDescent="0.2">
      <c r="A333" s="3">
        <v>328</v>
      </c>
      <c r="B333" s="4" t="s">
        <v>570</v>
      </c>
      <c r="C333" s="4" t="s">
        <v>581</v>
      </c>
      <c r="D333" s="13" t="s">
        <v>21</v>
      </c>
      <c r="E333" s="13" t="s">
        <v>31</v>
      </c>
      <c r="F333" s="4" t="s">
        <v>49</v>
      </c>
      <c r="G333" s="7">
        <v>31500</v>
      </c>
      <c r="H333" s="7">
        <f t="shared" si="651"/>
        <v>904.05</v>
      </c>
      <c r="I333" s="7">
        <f t="shared" si="652"/>
        <v>957.6</v>
      </c>
      <c r="J333" s="7" cm="1">
        <f t="array" ref="J333">G333-(G333*TSS)</f>
        <v>29638.35</v>
      </c>
      <c r="K333" s="8">
        <f t="shared" ref="K333" si="664">IF((J333*12)&lt;=SMAX,0,IF(AND((J333*12)&gt;=SMIN2,(J333*12)&lt;=SMAXN2),(((J333*12)-SMIN2)*PORCN1)/12,IF(AND((J333*12)&gt;=SMIN3,(J333*12)&lt;=SMAXN3),(((((J333*12)-SMIN3)*PORCN2)+VAFN3)/12),(((((J333*12)-SMAXN4)*PORCN3)+VAFN4)/12))))</f>
        <v>0</v>
      </c>
      <c r="L333" s="20">
        <f t="shared" ref="L333" si="665">(G333*TSS)+K333+25</f>
        <v>1886.65</v>
      </c>
      <c r="M333" s="12">
        <f t="shared" si="655"/>
        <v>29613.35</v>
      </c>
    </row>
    <row r="334" spans="1:13" x14ac:dyDescent="0.2">
      <c r="A334" s="4">
        <v>329</v>
      </c>
      <c r="B334" s="4" t="s">
        <v>571</v>
      </c>
      <c r="C334" s="4" t="s">
        <v>243</v>
      </c>
      <c r="D334" s="13" t="s">
        <v>16</v>
      </c>
      <c r="E334" s="13" t="s">
        <v>31</v>
      </c>
      <c r="F334" s="4" t="s">
        <v>49</v>
      </c>
      <c r="G334" s="7">
        <v>26250</v>
      </c>
      <c r="H334" s="7">
        <f t="shared" si="651"/>
        <v>753.375</v>
      </c>
      <c r="I334" s="7">
        <f t="shared" si="652"/>
        <v>798</v>
      </c>
      <c r="J334" s="7" cm="1">
        <f t="array" ref="J334">G334-(G334*TSS)</f>
        <v>24698.625</v>
      </c>
      <c r="K334" s="8">
        <f t="shared" ref="K334" si="666">IF((J334*12)&lt;=SMAX,0,IF(AND((J334*12)&gt;=SMIN2,(J334*12)&lt;=SMAXN2),(((J334*12)-SMIN2)*PORCN1)/12,IF(AND((J334*12)&gt;=SMIN3,(J334*12)&lt;=SMAXN3),(((((J334*12)-SMIN3)*PORCN2)+VAFN3)/12),(((((J334*12)-SMAXN4)*PORCN3)+VAFN4)/12))))</f>
        <v>0</v>
      </c>
      <c r="L334" s="20">
        <f t="shared" ref="L334" si="667">(G334*TSS)+K334+25</f>
        <v>1576.375</v>
      </c>
      <c r="M334" s="12">
        <f t="shared" si="655"/>
        <v>24673.625</v>
      </c>
    </row>
    <row r="335" spans="1:13" x14ac:dyDescent="0.2">
      <c r="A335" s="3">
        <v>330</v>
      </c>
      <c r="B335" s="4" t="s">
        <v>572</v>
      </c>
      <c r="C335" s="4" t="s">
        <v>48</v>
      </c>
      <c r="D335" s="13" t="s">
        <v>21</v>
      </c>
      <c r="E335" s="13" t="s">
        <v>31</v>
      </c>
      <c r="F335" s="4" t="s">
        <v>49</v>
      </c>
      <c r="G335" s="7">
        <v>16500</v>
      </c>
      <c r="H335" s="7">
        <f t="shared" si="651"/>
        <v>473.55</v>
      </c>
      <c r="I335" s="7">
        <f t="shared" si="652"/>
        <v>501.6</v>
      </c>
      <c r="J335" s="7" cm="1">
        <f t="array" ref="J335">G335-(G335*TSS)</f>
        <v>15524.85</v>
      </c>
      <c r="K335" s="8">
        <f t="shared" ref="K335" si="668">IF((J335*12)&lt;=SMAX,0,IF(AND((J335*12)&gt;=SMIN2,(J335*12)&lt;=SMAXN2),(((J335*12)-SMIN2)*PORCN1)/12,IF(AND((J335*12)&gt;=SMIN3,(J335*12)&lt;=SMAXN3),(((((J335*12)-SMIN3)*PORCN2)+VAFN3)/12),(((((J335*12)-SMAXN4)*PORCN3)+VAFN4)/12))))</f>
        <v>0</v>
      </c>
      <c r="L335" s="20">
        <f t="shared" ref="L335" si="669">(G335*TSS)+K335+25</f>
        <v>1000.15</v>
      </c>
      <c r="M335" s="12">
        <f t="shared" si="655"/>
        <v>15499.85</v>
      </c>
    </row>
    <row r="336" spans="1:13" x14ac:dyDescent="0.2">
      <c r="A336" s="4">
        <v>331</v>
      </c>
      <c r="B336" s="4" t="s">
        <v>573</v>
      </c>
      <c r="C336" s="4" t="s">
        <v>585</v>
      </c>
      <c r="D336" s="13" t="s">
        <v>21</v>
      </c>
      <c r="E336" s="13" t="s">
        <v>31</v>
      </c>
      <c r="F336" s="4" t="s">
        <v>49</v>
      </c>
      <c r="G336" s="7">
        <v>35000</v>
      </c>
      <c r="H336" s="7">
        <f t="shared" si="651"/>
        <v>1004.5</v>
      </c>
      <c r="I336" s="7">
        <f t="shared" si="652"/>
        <v>1064</v>
      </c>
      <c r="J336" s="7" cm="1">
        <f t="array" ref="J336">G336-(G336*TSS)</f>
        <v>32931.5</v>
      </c>
      <c r="K336" s="8">
        <f t="shared" ref="K336" si="670">IF((J336*12)&lt;=SMAX,0,IF(AND((J336*12)&gt;=SMIN2,(J336*12)&lt;=SMAXN2),(((J336*12)-SMIN2)*PORCN1)/12,IF(AND((J336*12)&gt;=SMIN3,(J336*12)&lt;=SMAXN3),(((((J336*12)-SMIN3)*PORCN2)+VAFN3)/12),(((((J336*12)-SMAXN4)*PORCN3)+VAFN4)/12))))</f>
        <v>0</v>
      </c>
      <c r="L336" s="20">
        <f t="shared" ref="L336" si="671">(G336*TSS)+K336+25</f>
        <v>2093.5</v>
      </c>
      <c r="M336" s="12">
        <f t="shared" si="655"/>
        <v>32906.5</v>
      </c>
    </row>
    <row r="337" spans="1:13" x14ac:dyDescent="0.2">
      <c r="A337" s="3">
        <v>332</v>
      </c>
      <c r="B337" s="4" t="s">
        <v>574</v>
      </c>
      <c r="C337" s="4" t="s">
        <v>275</v>
      </c>
      <c r="D337" s="13" t="s">
        <v>16</v>
      </c>
      <c r="E337" s="13" t="s">
        <v>31</v>
      </c>
      <c r="F337" s="4" t="s">
        <v>49</v>
      </c>
      <c r="G337" s="7">
        <v>35000</v>
      </c>
      <c r="H337" s="7">
        <f t="shared" si="651"/>
        <v>1004.5</v>
      </c>
      <c r="I337" s="7">
        <f t="shared" si="652"/>
        <v>1064</v>
      </c>
      <c r="J337" s="7" cm="1">
        <f t="array" ref="J337">G337-(G337*TSS)</f>
        <v>32931.5</v>
      </c>
      <c r="K337" s="8">
        <f t="shared" ref="K337" si="672">IF((J337*12)&lt;=SMAX,0,IF(AND((J337*12)&gt;=SMIN2,(J337*12)&lt;=SMAXN2),(((J337*12)-SMIN2)*PORCN1)/12,IF(AND((J337*12)&gt;=SMIN3,(J337*12)&lt;=SMAXN3),(((((J337*12)-SMIN3)*PORCN2)+VAFN3)/12),(((((J337*12)-SMAXN4)*PORCN3)+VAFN4)/12))))</f>
        <v>0</v>
      </c>
      <c r="L337" s="20">
        <f t="shared" ref="L337" si="673">(G337*TSS)+K337+25</f>
        <v>2093.5</v>
      </c>
      <c r="M337" s="12">
        <f t="shared" si="655"/>
        <v>32906.5</v>
      </c>
    </row>
    <row r="338" spans="1:13" x14ac:dyDescent="0.2">
      <c r="A338" s="4">
        <v>333</v>
      </c>
      <c r="B338" s="4" t="s">
        <v>575</v>
      </c>
      <c r="C338" s="4" t="s">
        <v>243</v>
      </c>
      <c r="D338" s="13" t="s">
        <v>21</v>
      </c>
      <c r="E338" s="13" t="s">
        <v>31</v>
      </c>
      <c r="F338" s="4" t="s">
        <v>117</v>
      </c>
      <c r="G338" s="7">
        <v>20000</v>
      </c>
      <c r="H338" s="7">
        <f t="shared" si="651"/>
        <v>574</v>
      </c>
      <c r="I338" s="7">
        <f t="shared" si="652"/>
        <v>608</v>
      </c>
      <c r="J338" s="7" cm="1">
        <f t="array" ref="J338">G338-(G338*TSS)</f>
        <v>18818</v>
      </c>
      <c r="K338" s="8">
        <f t="shared" ref="K338" si="674">IF((J338*12)&lt;=SMAX,0,IF(AND((J338*12)&gt;=SMIN2,(J338*12)&lt;=SMAXN2),(((J338*12)-SMIN2)*PORCN1)/12,IF(AND((J338*12)&gt;=SMIN3,(J338*12)&lt;=SMAXN3),(((((J338*12)-SMIN3)*PORCN2)+VAFN3)/12),(((((J338*12)-SMAXN4)*PORCN3)+VAFN4)/12))))</f>
        <v>0</v>
      </c>
      <c r="L338" s="20">
        <f t="shared" ref="L338" si="675">(G338*TSS)+K338+25</f>
        <v>1207</v>
      </c>
      <c r="M338" s="12">
        <f t="shared" si="655"/>
        <v>18793</v>
      </c>
    </row>
    <row r="339" spans="1:13" x14ac:dyDescent="0.2">
      <c r="A339" s="3">
        <v>334</v>
      </c>
      <c r="B339" s="4" t="s">
        <v>577</v>
      </c>
      <c r="C339" s="4" t="s">
        <v>96</v>
      </c>
      <c r="D339" s="13" t="s">
        <v>16</v>
      </c>
      <c r="E339" s="13" t="s">
        <v>31</v>
      </c>
      <c r="F339" s="4" t="s">
        <v>49</v>
      </c>
      <c r="G339" s="7">
        <v>40000</v>
      </c>
      <c r="H339" s="7">
        <f t="shared" si="651"/>
        <v>1148</v>
      </c>
      <c r="I339" s="7">
        <f t="shared" si="652"/>
        <v>1216</v>
      </c>
      <c r="J339" s="7" cm="1">
        <f t="array" ref="J339">G339-(G339*TSS)</f>
        <v>37636</v>
      </c>
      <c r="K339" s="8">
        <f t="shared" ref="K339" si="676">IF((J339*12)&lt;=SMAX,0,IF(AND((J339*12)&gt;=SMIN2,(J339*12)&lt;=SMAXN2),(((J339*12)-SMIN2)*PORCN1)/12,IF(AND((J339*12)&gt;=SMIN3,(J339*12)&lt;=SMAXN3),(((((J339*12)-SMIN3)*PORCN2)+VAFN3)/12),(((((J339*12)-SMAXN4)*PORCN3)+VAFN4)/12))))</f>
        <v>442.64987499999984</v>
      </c>
      <c r="L339" s="20">
        <f t="shared" ref="L339" si="677">(G339*TSS)+K339+25</f>
        <v>2831.6498750000001</v>
      </c>
      <c r="M339" s="12">
        <f t="shared" si="655"/>
        <v>37168.350124999997</v>
      </c>
    </row>
    <row r="340" spans="1:13" x14ac:dyDescent="0.2">
      <c r="A340" s="4">
        <v>335</v>
      </c>
      <c r="B340" s="4" t="s">
        <v>579</v>
      </c>
      <c r="C340" s="4" t="s">
        <v>304</v>
      </c>
      <c r="D340" s="13" t="s">
        <v>16</v>
      </c>
      <c r="E340" s="13" t="s">
        <v>31</v>
      </c>
      <c r="F340" s="4" t="s">
        <v>117</v>
      </c>
      <c r="G340" s="7">
        <v>40000</v>
      </c>
      <c r="H340" s="7">
        <f t="shared" si="651"/>
        <v>1148</v>
      </c>
      <c r="I340" s="7">
        <f t="shared" si="652"/>
        <v>1216</v>
      </c>
      <c r="J340" s="7" cm="1">
        <f t="array" ref="J340">G340-(G340*TSS)</f>
        <v>37636</v>
      </c>
      <c r="K340" s="8">
        <f t="shared" ref="K340" si="678">IF((J340*12)&lt;=SMAX,0,IF(AND((J340*12)&gt;=SMIN2,(J340*12)&lt;=SMAXN2),(((J340*12)-SMIN2)*PORCN1)/12,IF(AND((J340*12)&gt;=SMIN3,(J340*12)&lt;=SMAXN3),(((((J340*12)-SMIN3)*PORCN2)+VAFN3)/12),(((((J340*12)-SMAXN4)*PORCN3)+VAFN4)/12))))</f>
        <v>442.64987499999984</v>
      </c>
      <c r="L340" s="20">
        <f t="shared" ref="L340" si="679">(G340*TSS)+K340+25</f>
        <v>2831.6498750000001</v>
      </c>
      <c r="M340" s="12">
        <f t="shared" si="655"/>
        <v>37168.350124999997</v>
      </c>
    </row>
    <row r="341" spans="1:13" x14ac:dyDescent="0.2">
      <c r="A341" s="3">
        <v>336</v>
      </c>
      <c r="B341" s="4" t="s">
        <v>580</v>
      </c>
      <c r="C341" s="4" t="s">
        <v>24</v>
      </c>
      <c r="D341" s="13" t="s">
        <v>16</v>
      </c>
      <c r="E341" s="13" t="s">
        <v>31</v>
      </c>
      <c r="F341" s="4" t="s">
        <v>63</v>
      </c>
      <c r="G341" s="7">
        <v>185000</v>
      </c>
      <c r="H341" s="7">
        <f t="shared" si="651"/>
        <v>5309.5</v>
      </c>
      <c r="I341" s="7">
        <f t="shared" si="652"/>
        <v>5624</v>
      </c>
      <c r="J341" s="7" cm="1">
        <f t="array" ref="J341">G341-(G341*TSS)</f>
        <v>174066.5</v>
      </c>
      <c r="K341" s="8">
        <f t="shared" ref="K341" si="680">IF((J341*12)&lt;=SMAX,0,IF(AND((J341*12)&gt;=SMIN2,(J341*12)&lt;=SMAXN2),(((J341*12)-SMIN2)*PORCN1)/12,IF(AND((J341*12)&gt;=SMIN3,(J341*12)&lt;=SMAXN3),(((((J341*12)-SMIN3)*PORCN2)+VAFN3)/12),(((((J341*12)-SMAXN4)*PORCN3)+VAFN4)/12))))</f>
        <v>32099.562291666665</v>
      </c>
      <c r="L341" s="20">
        <f t="shared" ref="L341" si="681">(G341*TSS)+K341+25</f>
        <v>43058.062291666662</v>
      </c>
      <c r="M341" s="12">
        <f t="shared" si="655"/>
        <v>141941.93770833334</v>
      </c>
    </row>
    <row r="342" spans="1:13" x14ac:dyDescent="0.2">
      <c r="A342" s="4">
        <v>337</v>
      </c>
      <c r="B342" s="4" t="s">
        <v>582</v>
      </c>
      <c r="C342" s="4" t="s">
        <v>319</v>
      </c>
      <c r="D342" s="13" t="s">
        <v>21</v>
      </c>
      <c r="E342" s="13" t="s">
        <v>31</v>
      </c>
      <c r="F342" s="4" t="s">
        <v>22</v>
      </c>
      <c r="G342" s="7">
        <v>25000</v>
      </c>
      <c r="H342" s="7">
        <f t="shared" si="651"/>
        <v>717.5</v>
      </c>
      <c r="I342" s="7">
        <f t="shared" si="652"/>
        <v>760</v>
      </c>
      <c r="J342" s="7" cm="1">
        <f t="array" ref="J342">G342-(G342*TSS)</f>
        <v>23522.5</v>
      </c>
      <c r="K342" s="8">
        <f t="shared" ref="K342" si="682">IF((J342*12)&lt;=SMAX,0,IF(AND((J342*12)&gt;=SMIN2,(J342*12)&lt;=SMAXN2),(((J342*12)-SMIN2)*PORCN1)/12,IF(AND((J342*12)&gt;=SMIN3,(J342*12)&lt;=SMAXN3),(((((J342*12)-SMIN3)*PORCN2)+VAFN3)/12),(((((J342*12)-SMAXN4)*PORCN3)+VAFN4)/12))))</f>
        <v>0</v>
      </c>
      <c r="L342" s="20">
        <f t="shared" ref="L342" si="683">(G342*TSS)+K342+25</f>
        <v>1502.5</v>
      </c>
      <c r="M342" s="12">
        <f t="shared" si="655"/>
        <v>23497.5</v>
      </c>
    </row>
    <row r="343" spans="1:13" x14ac:dyDescent="0.2">
      <c r="A343" s="3">
        <v>338</v>
      </c>
      <c r="B343" s="4" t="s">
        <v>583</v>
      </c>
      <c r="C343" s="4" t="s">
        <v>592</v>
      </c>
      <c r="D343" s="13" t="s">
        <v>21</v>
      </c>
      <c r="E343" s="13" t="s">
        <v>31</v>
      </c>
      <c r="F343" s="4" t="s">
        <v>49</v>
      </c>
      <c r="G343" s="7">
        <v>25000</v>
      </c>
      <c r="H343" s="7">
        <f t="shared" si="651"/>
        <v>717.5</v>
      </c>
      <c r="I343" s="7">
        <f t="shared" si="652"/>
        <v>760</v>
      </c>
      <c r="J343" s="7" cm="1">
        <f t="array" ref="J343">G343-(G343*TSS)</f>
        <v>23522.5</v>
      </c>
      <c r="K343" s="8">
        <f t="shared" ref="K343" si="684">IF((J343*12)&lt;=SMAX,0,IF(AND((J343*12)&gt;=SMIN2,(J343*12)&lt;=SMAXN2),(((J343*12)-SMIN2)*PORCN1)/12,IF(AND((J343*12)&gt;=SMIN3,(J343*12)&lt;=SMAXN3),(((((J343*12)-SMIN3)*PORCN2)+VAFN3)/12),(((((J343*12)-SMAXN4)*PORCN3)+VAFN4)/12))))</f>
        <v>0</v>
      </c>
      <c r="L343" s="20">
        <f t="shared" ref="L343" si="685">(G343*TSS)+K343+25</f>
        <v>1502.5</v>
      </c>
      <c r="M343" s="12">
        <f t="shared" si="655"/>
        <v>23497.5</v>
      </c>
    </row>
    <row r="344" spans="1:13" x14ac:dyDescent="0.2">
      <c r="A344" s="4">
        <v>339</v>
      </c>
      <c r="B344" s="4" t="s">
        <v>584</v>
      </c>
      <c r="C344" s="4" t="s">
        <v>243</v>
      </c>
      <c r="D344" s="13" t="s">
        <v>21</v>
      </c>
      <c r="E344" s="13" t="s">
        <v>31</v>
      </c>
      <c r="F344" s="4" t="s">
        <v>18</v>
      </c>
      <c r="G344" s="7">
        <v>30000</v>
      </c>
      <c r="H344" s="7">
        <f t="shared" si="651"/>
        <v>861</v>
      </c>
      <c r="I344" s="7">
        <f t="shared" si="652"/>
        <v>912</v>
      </c>
      <c r="J344" s="7" cm="1">
        <f t="array" ref="J344">G344-(G344*TSS)</f>
        <v>28227</v>
      </c>
      <c r="K344" s="8">
        <f t="shared" ref="K344" si="686">IF((J344*12)&lt;=SMAX,0,IF(AND((J344*12)&gt;=SMIN2,(J344*12)&lt;=SMAXN2),(((J344*12)-SMIN2)*PORCN1)/12,IF(AND((J344*12)&gt;=SMIN3,(J344*12)&lt;=SMAXN3),(((((J344*12)-SMIN3)*PORCN2)+VAFN3)/12),(((((J344*12)-SMAXN4)*PORCN3)+VAFN4)/12))))</f>
        <v>0</v>
      </c>
      <c r="L344" s="20">
        <f t="shared" ref="L344" si="687">(G344*TSS)+K344+25</f>
        <v>1798</v>
      </c>
      <c r="M344" s="12">
        <f t="shared" si="655"/>
        <v>28202</v>
      </c>
    </row>
    <row r="345" spans="1:13" x14ac:dyDescent="0.2">
      <c r="A345" s="3">
        <v>340</v>
      </c>
      <c r="B345" s="4" t="s">
        <v>586</v>
      </c>
      <c r="C345" s="4" t="s">
        <v>595</v>
      </c>
      <c r="D345" s="13" t="s">
        <v>16</v>
      </c>
      <c r="E345" s="13" t="s">
        <v>31</v>
      </c>
      <c r="F345" s="4" t="s">
        <v>92</v>
      </c>
      <c r="G345" s="7">
        <v>75000</v>
      </c>
      <c r="H345" s="7">
        <f t="shared" si="651"/>
        <v>2152.5</v>
      </c>
      <c r="I345" s="7">
        <f t="shared" si="652"/>
        <v>2280</v>
      </c>
      <c r="J345" s="7" cm="1">
        <f t="array" ref="J345">G345-(G345*TSS)</f>
        <v>70567.5</v>
      </c>
      <c r="K345" s="8">
        <f t="shared" ref="K345" si="688">IF((J345*12)&lt;=SMAX,0,IF(AND((J345*12)&gt;=SMIN2,(J345*12)&lt;=SMAXN2),(((J345*12)-SMIN2)*PORCN1)/12,IF(AND((J345*12)&gt;=SMIN3,(J345*12)&lt;=SMAXN3),(((((J345*12)-SMIN3)*PORCN2)+VAFN3)/12),(((((J345*12)-SMAXN4)*PORCN3)+VAFN4)/12))))</f>
        <v>6309.3498333333337</v>
      </c>
      <c r="L345" s="20">
        <f t="shared" ref="L345" si="689">(G345*TSS)+K345+25</f>
        <v>10766.849833333334</v>
      </c>
      <c r="M345" s="12">
        <f t="shared" si="655"/>
        <v>64233.150166666666</v>
      </c>
    </row>
    <row r="346" spans="1:13" x14ac:dyDescent="0.2">
      <c r="A346" s="4">
        <v>341</v>
      </c>
      <c r="B346" s="4" t="s">
        <v>587</v>
      </c>
      <c r="C346" s="4" t="s">
        <v>27</v>
      </c>
      <c r="D346" s="13" t="s">
        <v>21</v>
      </c>
      <c r="E346" s="13" t="s">
        <v>31</v>
      </c>
      <c r="F346" s="4" t="s">
        <v>22</v>
      </c>
      <c r="G346" s="7">
        <v>185000</v>
      </c>
      <c r="H346" s="7">
        <f t="shared" si="651"/>
        <v>5309.5</v>
      </c>
      <c r="I346" s="7">
        <f t="shared" si="652"/>
        <v>5624</v>
      </c>
      <c r="J346" s="7" cm="1">
        <f t="array" ref="J346">G346-(G346*TSS)</f>
        <v>174066.5</v>
      </c>
      <c r="K346" s="8">
        <f t="shared" ref="K346" si="690">IF((J346*12)&lt;=SMAX,0,IF(AND((J346*12)&gt;=SMIN2,(J346*12)&lt;=SMAXN2),(((J346*12)-SMIN2)*PORCN1)/12,IF(AND((J346*12)&gt;=SMIN3,(J346*12)&lt;=SMAXN3),(((((J346*12)-SMIN3)*PORCN2)+VAFN3)/12),(((((J346*12)-SMAXN4)*PORCN3)+VAFN4)/12))))</f>
        <v>32099.562291666665</v>
      </c>
      <c r="L346" s="20">
        <f t="shared" ref="L346" si="691">(G346*TSS)+K346+25</f>
        <v>43058.062291666662</v>
      </c>
      <c r="M346" s="12">
        <f t="shared" si="655"/>
        <v>141941.93770833334</v>
      </c>
    </row>
    <row r="347" spans="1:13" x14ac:dyDescent="0.2">
      <c r="A347" s="3">
        <v>342</v>
      </c>
      <c r="B347" s="4" t="s">
        <v>588</v>
      </c>
      <c r="C347" s="4" t="s">
        <v>48</v>
      </c>
      <c r="D347" s="13" t="s">
        <v>21</v>
      </c>
      <c r="E347" s="13" t="s">
        <v>31</v>
      </c>
      <c r="F347" s="4" t="s">
        <v>97</v>
      </c>
      <c r="G347" s="7">
        <v>16500</v>
      </c>
      <c r="H347" s="7">
        <f t="shared" si="651"/>
        <v>473.55</v>
      </c>
      <c r="I347" s="7">
        <f t="shared" si="652"/>
        <v>501.6</v>
      </c>
      <c r="J347" s="7" cm="1">
        <f t="array" ref="J347">G347-(G347*TSS)</f>
        <v>15524.85</v>
      </c>
      <c r="K347" s="8">
        <f t="shared" ref="K347" si="692">IF((J347*12)&lt;=SMAX,0,IF(AND((J347*12)&gt;=SMIN2,(J347*12)&lt;=SMAXN2),(((J347*12)-SMIN2)*PORCN1)/12,IF(AND((J347*12)&gt;=SMIN3,(J347*12)&lt;=SMAXN3),(((((J347*12)-SMIN3)*PORCN2)+VAFN3)/12),(((((J347*12)-SMAXN4)*PORCN3)+VAFN4)/12))))</f>
        <v>0</v>
      </c>
      <c r="L347" s="20">
        <f t="shared" ref="L347" si="693">(G347*TSS)+K347+25</f>
        <v>1000.15</v>
      </c>
      <c r="M347" s="12">
        <f t="shared" si="655"/>
        <v>15499.85</v>
      </c>
    </row>
    <row r="348" spans="1:13" x14ac:dyDescent="0.2">
      <c r="A348" s="4">
        <v>343</v>
      </c>
      <c r="B348" s="4" t="s">
        <v>589</v>
      </c>
      <c r="C348" s="4" t="s">
        <v>43</v>
      </c>
      <c r="D348" s="13" t="s">
        <v>16</v>
      </c>
      <c r="E348" s="13" t="s">
        <v>31</v>
      </c>
      <c r="F348" s="4" t="s">
        <v>22</v>
      </c>
      <c r="G348" s="7">
        <v>30000</v>
      </c>
      <c r="H348" s="7">
        <f t="shared" si="651"/>
        <v>861</v>
      </c>
      <c r="I348" s="7">
        <f t="shared" si="652"/>
        <v>912</v>
      </c>
      <c r="J348" s="7" cm="1">
        <f t="array" ref="J348">G348-(G348*TSS)</f>
        <v>28227</v>
      </c>
      <c r="K348" s="8">
        <f t="shared" ref="K348" si="694">IF((J348*12)&lt;=SMAX,0,IF(AND((J348*12)&gt;=SMIN2,(J348*12)&lt;=SMAXN2),(((J348*12)-SMIN2)*PORCN1)/12,IF(AND((J348*12)&gt;=SMIN3,(J348*12)&lt;=SMAXN3),(((((J348*12)-SMIN3)*PORCN2)+VAFN3)/12),(((((J348*12)-SMAXN4)*PORCN3)+VAFN4)/12))))</f>
        <v>0</v>
      </c>
      <c r="L348" s="20">
        <f t="shared" ref="L348" si="695">(G348*TSS)+K348+25</f>
        <v>1798</v>
      </c>
      <c r="M348" s="12">
        <f t="shared" si="655"/>
        <v>28202</v>
      </c>
    </row>
    <row r="349" spans="1:13" x14ac:dyDescent="0.2">
      <c r="A349" s="4">
        <v>345</v>
      </c>
      <c r="B349" s="4" t="s">
        <v>590</v>
      </c>
      <c r="C349" s="4" t="s">
        <v>43</v>
      </c>
      <c r="D349" s="13" t="s">
        <v>16</v>
      </c>
      <c r="E349" s="13" t="s">
        <v>31</v>
      </c>
      <c r="F349" s="4" t="s">
        <v>203</v>
      </c>
      <c r="G349" s="7">
        <v>30000</v>
      </c>
      <c r="H349" s="7">
        <f t="shared" si="651"/>
        <v>861</v>
      </c>
      <c r="I349" s="7">
        <f t="shared" si="652"/>
        <v>912</v>
      </c>
      <c r="J349" s="7" cm="1">
        <f t="array" ref="J349">G349-(G349*TSS)</f>
        <v>28227</v>
      </c>
      <c r="K349" s="8">
        <f t="shared" ref="K349" si="696">IF((J349*12)&lt;=SMAX,0,IF(AND((J349*12)&gt;=SMIN2,(J349*12)&lt;=SMAXN2),(((J349*12)-SMIN2)*PORCN1)/12,IF(AND((J349*12)&gt;=SMIN3,(J349*12)&lt;=SMAXN3),(((((J349*12)-SMIN3)*PORCN2)+VAFN3)/12),(((((J349*12)-SMAXN4)*PORCN3)+VAFN4)/12))))</f>
        <v>0</v>
      </c>
      <c r="L349" s="20">
        <f t="shared" ref="L349" si="697">(G349*TSS)+K349+25</f>
        <v>1798</v>
      </c>
      <c r="M349" s="12">
        <f t="shared" si="655"/>
        <v>28202</v>
      </c>
    </row>
    <row r="350" spans="1:13" x14ac:dyDescent="0.2">
      <c r="A350" s="3">
        <v>346</v>
      </c>
      <c r="B350" s="4" t="s">
        <v>591</v>
      </c>
      <c r="C350" s="4" t="s">
        <v>437</v>
      </c>
      <c r="D350" s="13" t="s">
        <v>16</v>
      </c>
      <c r="E350" s="13" t="s">
        <v>31</v>
      </c>
      <c r="F350" s="4" t="s">
        <v>49</v>
      </c>
      <c r="G350" s="7">
        <v>22000</v>
      </c>
      <c r="H350" s="7">
        <f t="shared" si="651"/>
        <v>631.4</v>
      </c>
      <c r="I350" s="7">
        <f t="shared" si="652"/>
        <v>668.8</v>
      </c>
      <c r="J350" s="7" cm="1">
        <f t="array" ref="J350">G350-(G350*TSS)</f>
        <v>20699.8</v>
      </c>
      <c r="K350" s="8">
        <f t="shared" ref="K350" si="698">IF((J350*12)&lt;=SMAX,0,IF(AND((J350*12)&gt;=SMIN2,(J350*12)&lt;=SMAXN2),(((J350*12)-SMIN2)*PORCN1)/12,IF(AND((J350*12)&gt;=SMIN3,(J350*12)&lt;=SMAXN3),(((((J350*12)-SMIN3)*PORCN2)+VAFN3)/12),(((((J350*12)-SMAXN4)*PORCN3)+VAFN4)/12))))</f>
        <v>0</v>
      </c>
      <c r="L350" s="20">
        <f t="shared" ref="L350" si="699">(G350*TSS)+K350+25</f>
        <v>1325.2</v>
      </c>
      <c r="M350" s="12">
        <f t="shared" si="655"/>
        <v>20674.8</v>
      </c>
    </row>
    <row r="351" spans="1:13" x14ac:dyDescent="0.2">
      <c r="A351" s="4">
        <v>347</v>
      </c>
      <c r="B351" s="4" t="s">
        <v>593</v>
      </c>
      <c r="C351" s="4" t="s">
        <v>48</v>
      </c>
      <c r="D351" s="13" t="s">
        <v>21</v>
      </c>
      <c r="E351" s="13" t="s">
        <v>31</v>
      </c>
      <c r="F351" s="4" t="s">
        <v>25</v>
      </c>
      <c r="G351" s="7">
        <v>16500</v>
      </c>
      <c r="H351" s="7">
        <f t="shared" si="651"/>
        <v>473.55</v>
      </c>
      <c r="I351" s="7">
        <f t="shared" si="652"/>
        <v>501.6</v>
      </c>
      <c r="J351" s="7" cm="1">
        <f t="array" ref="J351">G351-(G351*TSS)</f>
        <v>15524.85</v>
      </c>
      <c r="K351" s="8">
        <f t="shared" ref="K351" si="700">IF((J351*12)&lt;=SMAX,0,IF(AND((J351*12)&gt;=SMIN2,(J351*12)&lt;=SMAXN2),(((J351*12)-SMIN2)*PORCN1)/12,IF(AND((J351*12)&gt;=SMIN3,(J351*12)&lt;=SMAXN3),(((((J351*12)-SMIN3)*PORCN2)+VAFN3)/12),(((((J351*12)-SMAXN4)*PORCN3)+VAFN4)/12))))</f>
        <v>0</v>
      </c>
      <c r="L351" s="20">
        <f t="shared" ref="L351" si="701">(G351*TSS)+K351+25</f>
        <v>1000.15</v>
      </c>
      <c r="M351" s="12">
        <f t="shared" si="655"/>
        <v>15499.85</v>
      </c>
    </row>
    <row r="352" spans="1:13" x14ac:dyDescent="0.2">
      <c r="A352" s="3">
        <v>348</v>
      </c>
      <c r="B352" s="4" t="s">
        <v>594</v>
      </c>
      <c r="C352" s="4" t="s">
        <v>48</v>
      </c>
      <c r="D352" s="13" t="s">
        <v>21</v>
      </c>
      <c r="E352" s="13" t="s">
        <v>31</v>
      </c>
      <c r="F352" s="4" t="s">
        <v>25</v>
      </c>
      <c r="G352" s="7">
        <v>16500</v>
      </c>
      <c r="H352" s="7">
        <f t="shared" si="651"/>
        <v>473.55</v>
      </c>
      <c r="I352" s="7">
        <f t="shared" si="652"/>
        <v>501.6</v>
      </c>
      <c r="J352" s="7" cm="1">
        <f t="array" ref="J352">G352-(G352*TSS)</f>
        <v>15524.85</v>
      </c>
      <c r="K352" s="8">
        <f t="shared" ref="K352" si="702">IF((J352*12)&lt;=SMAX,0,IF(AND((J352*12)&gt;=SMIN2,(J352*12)&lt;=SMAXN2),(((J352*12)-SMIN2)*PORCN1)/12,IF(AND((J352*12)&gt;=SMIN3,(J352*12)&lt;=SMAXN3),(((((J352*12)-SMIN3)*PORCN2)+VAFN3)/12),(((((J352*12)-SMAXN4)*PORCN3)+VAFN4)/12))))</f>
        <v>0</v>
      </c>
      <c r="L352" s="20">
        <f t="shared" ref="L352" si="703">(G352*TSS)+K352+25</f>
        <v>1000.15</v>
      </c>
      <c r="M352" s="12">
        <f t="shared" si="655"/>
        <v>15499.85</v>
      </c>
    </row>
    <row r="353" spans="1:13" x14ac:dyDescent="0.2">
      <c r="A353" s="3">
        <v>350</v>
      </c>
      <c r="B353" s="4" t="s">
        <v>596</v>
      </c>
      <c r="C353" s="4" t="s">
        <v>48</v>
      </c>
      <c r="D353" s="13" t="s">
        <v>21</v>
      </c>
      <c r="E353" s="13" t="s">
        <v>31</v>
      </c>
      <c r="F353" s="4" t="s">
        <v>22</v>
      </c>
      <c r="G353" s="7">
        <v>16500</v>
      </c>
      <c r="H353" s="7">
        <f t="shared" si="651"/>
        <v>473.55</v>
      </c>
      <c r="I353" s="7">
        <f t="shared" si="652"/>
        <v>501.6</v>
      </c>
      <c r="J353" s="7" cm="1">
        <f t="array" ref="J353">G353-(G353*TSS)</f>
        <v>15524.85</v>
      </c>
      <c r="K353" s="8">
        <f t="shared" ref="K353" si="704">IF((J353*12)&lt;=SMAX,0,IF(AND((J353*12)&gt;=SMIN2,(J353*12)&lt;=SMAXN2),(((J353*12)-SMIN2)*PORCN1)/12,IF(AND((J353*12)&gt;=SMIN3,(J353*12)&lt;=SMAXN3),(((((J353*12)-SMIN3)*PORCN2)+VAFN3)/12),(((((J353*12)-SMAXN4)*PORCN3)+VAFN4)/12))))</f>
        <v>0</v>
      </c>
      <c r="L353" s="20">
        <f t="shared" ref="L353" si="705">(G353*TSS)+K353+25</f>
        <v>1000.15</v>
      </c>
      <c r="M353" s="12">
        <f t="shared" si="655"/>
        <v>15499.85</v>
      </c>
    </row>
    <row r="354" spans="1:13" x14ac:dyDescent="0.2">
      <c r="A354" s="4">
        <v>351</v>
      </c>
      <c r="B354" s="4" t="s">
        <v>597</v>
      </c>
      <c r="C354" s="4" t="s">
        <v>48</v>
      </c>
      <c r="D354" s="13" t="s">
        <v>16</v>
      </c>
      <c r="E354" s="13" t="s">
        <v>31</v>
      </c>
      <c r="F354" s="4" t="s">
        <v>22</v>
      </c>
      <c r="G354" s="7">
        <v>16500</v>
      </c>
      <c r="H354" s="7">
        <f t="shared" si="651"/>
        <v>473.55</v>
      </c>
      <c r="I354" s="7">
        <f t="shared" si="652"/>
        <v>501.6</v>
      </c>
      <c r="J354" s="7" cm="1">
        <f t="array" ref="J354">G354-(G354*TSS)</f>
        <v>15524.85</v>
      </c>
      <c r="K354" s="8">
        <f t="shared" ref="K354" si="706">IF((J354*12)&lt;=SMAX,0,IF(AND((J354*12)&gt;=SMIN2,(J354*12)&lt;=SMAXN2),(((J354*12)-SMIN2)*PORCN1)/12,IF(AND((J354*12)&gt;=SMIN3,(J354*12)&lt;=SMAXN3),(((((J354*12)-SMIN3)*PORCN2)+VAFN3)/12),(((((J354*12)-SMAXN4)*PORCN3)+VAFN4)/12))))</f>
        <v>0</v>
      </c>
      <c r="L354" s="20">
        <f t="shared" ref="L354" si="707">(G354*TSS)+K354+25</f>
        <v>1000.15</v>
      </c>
      <c r="M354" s="12">
        <f t="shared" si="655"/>
        <v>15499.85</v>
      </c>
    </row>
    <row r="355" spans="1:13" x14ac:dyDescent="0.2">
      <c r="A355" s="3">
        <v>352</v>
      </c>
      <c r="B355" s="4" t="s">
        <v>598</v>
      </c>
      <c r="C355" s="4" t="s">
        <v>269</v>
      </c>
      <c r="D355" s="13" t="s">
        <v>16</v>
      </c>
      <c r="E355" s="13" t="s">
        <v>31</v>
      </c>
      <c r="F355" s="4" t="s">
        <v>22</v>
      </c>
      <c r="G355" s="7">
        <v>25000</v>
      </c>
      <c r="H355" s="7">
        <f t="shared" si="651"/>
        <v>717.5</v>
      </c>
      <c r="I355" s="7">
        <f t="shared" si="652"/>
        <v>760</v>
      </c>
      <c r="J355" s="7" cm="1">
        <f t="array" ref="J355">G355-(G355*TSS)</f>
        <v>23522.5</v>
      </c>
      <c r="K355" s="8">
        <f t="shared" ref="K355" si="708">IF((J355*12)&lt;=SMAX,0,IF(AND((J355*12)&gt;=SMIN2,(J355*12)&lt;=SMAXN2),(((J355*12)-SMIN2)*PORCN1)/12,IF(AND((J355*12)&gt;=SMIN3,(J355*12)&lt;=SMAXN3),(((((J355*12)-SMIN3)*PORCN2)+VAFN3)/12),(((((J355*12)-SMAXN4)*PORCN3)+VAFN4)/12))))</f>
        <v>0</v>
      </c>
      <c r="L355" s="20">
        <f t="shared" ref="L355" si="709">(G355*TSS)+K355+25</f>
        <v>1502.5</v>
      </c>
      <c r="M355" s="12">
        <f t="shared" si="655"/>
        <v>23497.5</v>
      </c>
    </row>
    <row r="356" spans="1:13" x14ac:dyDescent="0.2">
      <c r="A356" s="4">
        <v>353</v>
      </c>
      <c r="B356" s="4" t="s">
        <v>599</v>
      </c>
      <c r="C356" s="4" t="s">
        <v>470</v>
      </c>
      <c r="D356" s="13" t="s">
        <v>16</v>
      </c>
      <c r="E356" s="13" t="s">
        <v>31</v>
      </c>
      <c r="F356" s="4" t="s">
        <v>25</v>
      </c>
      <c r="G356" s="7">
        <v>26000</v>
      </c>
      <c r="H356" s="7">
        <f t="shared" si="651"/>
        <v>746.2</v>
      </c>
      <c r="I356" s="7">
        <f t="shared" si="652"/>
        <v>790.4</v>
      </c>
      <c r="J356" s="7" cm="1">
        <f t="array" ref="J356">G356-(G356*TSS)</f>
        <v>24463.4</v>
      </c>
      <c r="K356" s="8">
        <f t="shared" ref="K356" si="710">IF((J356*12)&lt;=SMAX,0,IF(AND((J356*12)&gt;=SMIN2,(J356*12)&lt;=SMAXN2),(((J356*12)-SMIN2)*PORCN1)/12,IF(AND((J356*12)&gt;=SMIN3,(J356*12)&lt;=SMAXN3),(((((J356*12)-SMIN3)*PORCN2)+VAFN3)/12),(((((J356*12)-SMAXN4)*PORCN3)+VAFN4)/12))))</f>
        <v>0</v>
      </c>
      <c r="L356" s="20">
        <f t="shared" ref="L356" si="711">(G356*TSS)+K356+25</f>
        <v>1561.6</v>
      </c>
      <c r="M356" s="12">
        <f t="shared" si="655"/>
        <v>24438.400000000001</v>
      </c>
    </row>
    <row r="357" spans="1:13" x14ac:dyDescent="0.2">
      <c r="A357" s="3">
        <v>354</v>
      </c>
      <c r="B357" s="4" t="s">
        <v>600</v>
      </c>
      <c r="C357" s="4" t="s">
        <v>269</v>
      </c>
      <c r="D357" s="13" t="s">
        <v>21</v>
      </c>
      <c r="E357" s="13" t="s">
        <v>31</v>
      </c>
      <c r="F357" s="4" t="s">
        <v>22</v>
      </c>
      <c r="G357" s="7">
        <v>25000</v>
      </c>
      <c r="H357" s="7">
        <f t="shared" si="651"/>
        <v>717.5</v>
      </c>
      <c r="I357" s="7">
        <f t="shared" si="652"/>
        <v>760</v>
      </c>
      <c r="J357" s="7" cm="1">
        <f t="array" ref="J357">G357-(G357*TSS)</f>
        <v>23522.5</v>
      </c>
      <c r="K357" s="8">
        <f t="shared" ref="K357" si="712">IF((J357*12)&lt;=SMAX,0,IF(AND((J357*12)&gt;=SMIN2,(J357*12)&lt;=SMAXN2),(((J357*12)-SMIN2)*PORCN1)/12,IF(AND((J357*12)&gt;=SMIN3,(J357*12)&lt;=SMAXN3),(((((J357*12)-SMIN3)*PORCN2)+VAFN3)/12),(((((J357*12)-SMAXN4)*PORCN3)+VAFN4)/12))))</f>
        <v>0</v>
      </c>
      <c r="L357" s="20">
        <f t="shared" ref="L357" si="713">(G357*TSS)+K357+25</f>
        <v>1502.5</v>
      </c>
      <c r="M357" s="12">
        <f t="shared" si="655"/>
        <v>23497.5</v>
      </c>
    </row>
    <row r="358" spans="1:13" x14ac:dyDescent="0.2">
      <c r="A358" s="4">
        <v>355</v>
      </c>
      <c r="B358" s="4" t="s">
        <v>601</v>
      </c>
      <c r="C358" s="4" t="s">
        <v>43</v>
      </c>
      <c r="D358" s="13" t="s">
        <v>21</v>
      </c>
      <c r="E358" s="13" t="s">
        <v>31</v>
      </c>
      <c r="F358" s="4" t="s">
        <v>22</v>
      </c>
      <c r="G358" s="7">
        <v>31500</v>
      </c>
      <c r="H358" s="7">
        <f t="shared" si="651"/>
        <v>904.05</v>
      </c>
      <c r="I358" s="7">
        <f t="shared" si="652"/>
        <v>957.6</v>
      </c>
      <c r="J358" s="7" cm="1">
        <f t="array" ref="J358">G358-(G358*TSS)</f>
        <v>29638.35</v>
      </c>
      <c r="K358" s="8">
        <f t="shared" ref="K358" si="714">IF((J358*12)&lt;=SMAX,0,IF(AND((J358*12)&gt;=SMIN2,(J358*12)&lt;=SMAXN2),(((J358*12)-SMIN2)*PORCN1)/12,IF(AND((J358*12)&gt;=SMIN3,(J358*12)&lt;=SMAXN3),(((((J358*12)-SMIN3)*PORCN2)+VAFN3)/12),(((((J358*12)-SMAXN4)*PORCN3)+VAFN4)/12))))</f>
        <v>0</v>
      </c>
      <c r="L358" s="20">
        <f t="shared" ref="L358" si="715">(G358*TSS)+K358+25</f>
        <v>1886.65</v>
      </c>
      <c r="M358" s="12">
        <f t="shared" si="655"/>
        <v>29613.35</v>
      </c>
    </row>
    <row r="359" spans="1:13" x14ac:dyDescent="0.2">
      <c r="A359" s="3">
        <v>356</v>
      </c>
      <c r="B359" s="4" t="s">
        <v>602</v>
      </c>
      <c r="C359" s="4" t="s">
        <v>43</v>
      </c>
      <c r="D359" s="13" t="s">
        <v>16</v>
      </c>
      <c r="E359" s="13" t="s">
        <v>31</v>
      </c>
      <c r="F359" s="4" t="s">
        <v>22</v>
      </c>
      <c r="G359" s="7">
        <v>31500</v>
      </c>
      <c r="H359" s="7">
        <f t="shared" si="651"/>
        <v>904.05</v>
      </c>
      <c r="I359" s="7">
        <f t="shared" si="652"/>
        <v>957.6</v>
      </c>
      <c r="J359" s="7" cm="1">
        <f t="array" ref="J359">G359-(G359*TSS)</f>
        <v>29638.35</v>
      </c>
      <c r="K359" s="8">
        <f t="shared" ref="K359" si="716">IF((J359*12)&lt;=SMAX,0,IF(AND((J359*12)&gt;=SMIN2,(J359*12)&lt;=SMAXN2),(((J359*12)-SMIN2)*PORCN1)/12,IF(AND((J359*12)&gt;=SMIN3,(J359*12)&lt;=SMAXN3),(((((J359*12)-SMIN3)*PORCN2)+VAFN3)/12),(((((J359*12)-SMAXN4)*PORCN3)+VAFN4)/12))))</f>
        <v>0</v>
      </c>
      <c r="L359" s="20">
        <f t="shared" ref="L359" si="717">(G359*TSS)+K359+25</f>
        <v>1886.65</v>
      </c>
      <c r="M359" s="12">
        <f t="shared" si="655"/>
        <v>29613.35</v>
      </c>
    </row>
    <row r="360" spans="1:13" x14ac:dyDescent="0.2">
      <c r="A360" s="4">
        <v>357</v>
      </c>
      <c r="B360" s="4" t="s">
        <v>603</v>
      </c>
      <c r="C360" s="4" t="s">
        <v>349</v>
      </c>
      <c r="D360" s="13" t="s">
        <v>21</v>
      </c>
      <c r="E360" s="13" t="s">
        <v>31</v>
      </c>
      <c r="F360" s="4" t="s">
        <v>22</v>
      </c>
      <c r="G360" s="7">
        <v>30000</v>
      </c>
      <c r="H360" s="7">
        <f t="shared" si="651"/>
        <v>861</v>
      </c>
      <c r="I360" s="7">
        <f t="shared" si="652"/>
        <v>912</v>
      </c>
      <c r="J360" s="7" cm="1">
        <f t="array" ref="J360">G360-(G360*TSS)</f>
        <v>28227</v>
      </c>
      <c r="K360" s="8">
        <f t="shared" ref="K360" si="718">IF((J360*12)&lt;=SMAX,0,IF(AND((J360*12)&gt;=SMIN2,(J360*12)&lt;=SMAXN2),(((J360*12)-SMIN2)*PORCN1)/12,IF(AND((J360*12)&gt;=SMIN3,(J360*12)&lt;=SMAXN3),(((((J360*12)-SMIN3)*PORCN2)+VAFN3)/12),(((((J360*12)-SMAXN4)*PORCN3)+VAFN4)/12))))</f>
        <v>0</v>
      </c>
      <c r="L360" s="20">
        <f t="shared" ref="L360" si="719">(G360*TSS)+K360+25</f>
        <v>1798</v>
      </c>
      <c r="M360" s="12">
        <f t="shared" si="655"/>
        <v>28202</v>
      </c>
    </row>
    <row r="361" spans="1:13" x14ac:dyDescent="0.2">
      <c r="A361" s="3">
        <v>358</v>
      </c>
      <c r="B361" s="4" t="s">
        <v>604</v>
      </c>
      <c r="C361" s="4" t="s">
        <v>48</v>
      </c>
      <c r="D361" s="13" t="s">
        <v>21</v>
      </c>
      <c r="E361" s="13" t="s">
        <v>31</v>
      </c>
      <c r="F361" s="4" t="s">
        <v>25</v>
      </c>
      <c r="G361" s="7">
        <v>16500</v>
      </c>
      <c r="H361" s="7">
        <f t="shared" si="651"/>
        <v>473.55</v>
      </c>
      <c r="I361" s="7">
        <f t="shared" si="652"/>
        <v>501.6</v>
      </c>
      <c r="J361" s="7" cm="1">
        <f t="array" ref="J361">G361-(G361*TSS)</f>
        <v>15524.85</v>
      </c>
      <c r="K361" s="8">
        <f t="shared" ref="K361" si="720">IF((J361*12)&lt;=SMAX,0,IF(AND((J361*12)&gt;=SMIN2,(J361*12)&lt;=SMAXN2),(((J361*12)-SMIN2)*PORCN1)/12,IF(AND((J361*12)&gt;=SMIN3,(J361*12)&lt;=SMAXN3),(((((J361*12)-SMIN3)*PORCN2)+VAFN3)/12),(((((J361*12)-SMAXN4)*PORCN3)+VAFN4)/12))))</f>
        <v>0</v>
      </c>
      <c r="L361" s="20">
        <f t="shared" ref="L361" si="721">(G361*TSS)+K361+25</f>
        <v>1000.15</v>
      </c>
      <c r="M361" s="12">
        <f t="shared" si="655"/>
        <v>15499.85</v>
      </c>
    </row>
    <row r="362" spans="1:13" x14ac:dyDescent="0.2">
      <c r="A362" s="4">
        <v>359</v>
      </c>
      <c r="B362" s="4" t="s">
        <v>605</v>
      </c>
      <c r="C362" s="4" t="s">
        <v>48</v>
      </c>
      <c r="D362" s="13" t="s">
        <v>16</v>
      </c>
      <c r="E362" s="13" t="s">
        <v>31</v>
      </c>
      <c r="F362" s="4" t="s">
        <v>22</v>
      </c>
      <c r="G362" s="7">
        <v>16500</v>
      </c>
      <c r="H362" s="7">
        <f t="shared" si="651"/>
        <v>473.55</v>
      </c>
      <c r="I362" s="7">
        <f t="shared" si="652"/>
        <v>501.6</v>
      </c>
      <c r="J362" s="7" cm="1">
        <f t="array" ref="J362">G362-(G362*TSS)</f>
        <v>15524.85</v>
      </c>
      <c r="K362" s="8">
        <f t="shared" ref="K362" si="722">IF((J362*12)&lt;=SMAX,0,IF(AND((J362*12)&gt;=SMIN2,(J362*12)&lt;=SMAXN2),(((J362*12)-SMIN2)*PORCN1)/12,IF(AND((J362*12)&gt;=SMIN3,(J362*12)&lt;=SMAXN3),(((((J362*12)-SMIN3)*PORCN2)+VAFN3)/12),(((((J362*12)-SMAXN4)*PORCN3)+VAFN4)/12))))</f>
        <v>0</v>
      </c>
      <c r="L362" s="20">
        <f t="shared" ref="L362" si="723">(G362*TSS)+K362+25</f>
        <v>1000.15</v>
      </c>
      <c r="M362" s="12">
        <f t="shared" si="655"/>
        <v>15499.85</v>
      </c>
    </row>
    <row r="363" spans="1:13" x14ac:dyDescent="0.2">
      <c r="A363" s="3">
        <v>360</v>
      </c>
      <c r="B363" s="4" t="s">
        <v>606</v>
      </c>
      <c r="C363" s="4" t="s">
        <v>43</v>
      </c>
      <c r="D363" s="13" t="s">
        <v>21</v>
      </c>
      <c r="E363" s="13" t="s">
        <v>31</v>
      </c>
      <c r="F363" s="4" t="s">
        <v>22</v>
      </c>
      <c r="G363" s="7">
        <v>35000</v>
      </c>
      <c r="H363" s="7">
        <f t="shared" si="651"/>
        <v>1004.5</v>
      </c>
      <c r="I363" s="7">
        <f t="shared" si="652"/>
        <v>1064</v>
      </c>
      <c r="J363" s="7" cm="1">
        <f t="array" ref="J363">G363-(G363*TSS)</f>
        <v>32931.5</v>
      </c>
      <c r="K363" s="8">
        <f t="shared" ref="K363" si="724">IF((J363*12)&lt;=SMAX,0,IF(AND((J363*12)&gt;=SMIN2,(J363*12)&lt;=SMAXN2),(((J363*12)-SMIN2)*PORCN1)/12,IF(AND((J363*12)&gt;=SMIN3,(J363*12)&lt;=SMAXN3),(((((J363*12)-SMIN3)*PORCN2)+VAFN3)/12),(((((J363*12)-SMAXN4)*PORCN3)+VAFN4)/12))))</f>
        <v>0</v>
      </c>
      <c r="L363" s="20">
        <f t="shared" ref="L363" si="725">(G363*TSS)+K363+25</f>
        <v>2093.5</v>
      </c>
      <c r="M363" s="12">
        <f t="shared" si="655"/>
        <v>32906.5</v>
      </c>
    </row>
    <row r="364" spans="1:13" x14ac:dyDescent="0.2">
      <c r="A364" s="4">
        <v>361</v>
      </c>
      <c r="B364" s="4" t="s">
        <v>607</v>
      </c>
      <c r="C364" s="4" t="s">
        <v>614</v>
      </c>
      <c r="D364" s="13" t="s">
        <v>16</v>
      </c>
      <c r="E364" s="13" t="s">
        <v>31</v>
      </c>
      <c r="F364" s="4" t="s">
        <v>22</v>
      </c>
      <c r="G364" s="7">
        <v>26000</v>
      </c>
      <c r="H364" s="7">
        <f t="shared" si="651"/>
        <v>746.2</v>
      </c>
      <c r="I364" s="7">
        <f t="shared" si="652"/>
        <v>790.4</v>
      </c>
      <c r="J364" s="7" cm="1">
        <f t="array" ref="J364">G364-(G364*TSS)</f>
        <v>24463.4</v>
      </c>
      <c r="K364" s="8">
        <f t="shared" ref="K364" si="726">IF((J364*12)&lt;=SMAX,0,IF(AND((J364*12)&gt;=SMIN2,(J364*12)&lt;=SMAXN2),(((J364*12)-SMIN2)*PORCN1)/12,IF(AND((J364*12)&gt;=SMIN3,(J364*12)&lt;=SMAXN3),(((((J364*12)-SMIN3)*PORCN2)+VAFN3)/12),(((((J364*12)-SMAXN4)*PORCN3)+VAFN4)/12))))</f>
        <v>0</v>
      </c>
      <c r="L364" s="20">
        <f t="shared" ref="L364" si="727">(G364*TSS)+K364+25</f>
        <v>1561.6</v>
      </c>
      <c r="M364" s="12">
        <f t="shared" si="655"/>
        <v>24438.400000000001</v>
      </c>
    </row>
    <row r="365" spans="1:13" x14ac:dyDescent="0.2">
      <c r="A365" s="3">
        <v>362</v>
      </c>
      <c r="B365" s="4" t="s">
        <v>608</v>
      </c>
      <c r="C365" s="4" t="s">
        <v>377</v>
      </c>
      <c r="D365" s="13" t="s">
        <v>21</v>
      </c>
      <c r="E365" s="13" t="s">
        <v>31</v>
      </c>
      <c r="F365" s="4" t="s">
        <v>22</v>
      </c>
      <c r="G365" s="7">
        <v>40000</v>
      </c>
      <c r="H365" s="7">
        <f t="shared" si="651"/>
        <v>1148</v>
      </c>
      <c r="I365" s="7">
        <f t="shared" si="652"/>
        <v>1216</v>
      </c>
      <c r="J365" s="7" cm="1">
        <f t="array" ref="J365">G365-(G365*TSS)</f>
        <v>37636</v>
      </c>
      <c r="K365" s="8">
        <f t="shared" ref="K365" si="728">IF((J365*12)&lt;=SMAX,0,IF(AND((J365*12)&gt;=SMIN2,(J365*12)&lt;=SMAXN2),(((J365*12)-SMIN2)*PORCN1)/12,IF(AND((J365*12)&gt;=SMIN3,(J365*12)&lt;=SMAXN3),(((((J365*12)-SMIN3)*PORCN2)+VAFN3)/12),(((((J365*12)-SMAXN4)*PORCN3)+VAFN4)/12))))</f>
        <v>442.64987499999984</v>
      </c>
      <c r="L365" s="20">
        <f t="shared" ref="L365" si="729">(G365*TSS)+K365+25</f>
        <v>2831.6498750000001</v>
      </c>
      <c r="M365" s="12">
        <f t="shared" si="655"/>
        <v>37168.350124999997</v>
      </c>
    </row>
    <row r="366" spans="1:13" x14ac:dyDescent="0.2">
      <c r="A366" s="4">
        <v>363</v>
      </c>
      <c r="B366" s="4" t="s">
        <v>609</v>
      </c>
      <c r="C366" s="4" t="s">
        <v>43</v>
      </c>
      <c r="D366" s="13" t="s">
        <v>21</v>
      </c>
      <c r="E366" s="13" t="s">
        <v>31</v>
      </c>
      <c r="F366" s="4" t="s">
        <v>22</v>
      </c>
      <c r="G366" s="7">
        <v>26500</v>
      </c>
      <c r="H366" s="7">
        <f t="shared" si="651"/>
        <v>760.55</v>
      </c>
      <c r="I366" s="7">
        <f t="shared" si="652"/>
        <v>805.6</v>
      </c>
      <c r="J366" s="7" cm="1">
        <f t="array" ref="J366">G366-(G366*TSS)</f>
        <v>24933.85</v>
      </c>
      <c r="K366" s="8">
        <f t="shared" ref="K366" si="730">IF((J366*12)&lt;=SMAX,0,IF(AND((J366*12)&gt;=SMIN2,(J366*12)&lt;=SMAXN2),(((J366*12)-SMIN2)*PORCN1)/12,IF(AND((J366*12)&gt;=SMIN3,(J366*12)&lt;=SMAXN3),(((((J366*12)-SMIN3)*PORCN2)+VAFN3)/12),(((((J366*12)-SMAXN4)*PORCN3)+VAFN4)/12))))</f>
        <v>0</v>
      </c>
      <c r="L366" s="20">
        <f t="shared" ref="L366" si="731">(G366*TSS)+K366+25</f>
        <v>1591.15</v>
      </c>
      <c r="M366" s="12">
        <f t="shared" si="655"/>
        <v>24908.85</v>
      </c>
    </row>
    <row r="367" spans="1:13" x14ac:dyDescent="0.2">
      <c r="A367" s="3">
        <v>364</v>
      </c>
      <c r="B367" s="4" t="s">
        <v>610</v>
      </c>
      <c r="C367" s="4" t="s">
        <v>48</v>
      </c>
      <c r="D367" s="13" t="s">
        <v>21</v>
      </c>
      <c r="E367" s="13" t="s">
        <v>31</v>
      </c>
      <c r="F367" s="4" t="s">
        <v>22</v>
      </c>
      <c r="G367" s="7">
        <v>16500</v>
      </c>
      <c r="H367" s="7">
        <f t="shared" si="651"/>
        <v>473.55</v>
      </c>
      <c r="I367" s="7">
        <f t="shared" si="652"/>
        <v>501.6</v>
      </c>
      <c r="J367" s="7" cm="1">
        <f t="array" ref="J367">G367-(G367*TSS)</f>
        <v>15524.85</v>
      </c>
      <c r="K367" s="8">
        <f t="shared" ref="K367" si="732">IF((J367*12)&lt;=SMAX,0,IF(AND((J367*12)&gt;=SMIN2,(J367*12)&lt;=SMAXN2),(((J367*12)-SMIN2)*PORCN1)/12,IF(AND((J367*12)&gt;=SMIN3,(J367*12)&lt;=SMAXN3),(((((J367*12)-SMIN3)*PORCN2)+VAFN3)/12),(((((J367*12)-SMAXN4)*PORCN3)+VAFN4)/12))))</f>
        <v>0</v>
      </c>
      <c r="L367" s="20">
        <f t="shared" ref="L367" si="733">(G367*TSS)+K367+25</f>
        <v>1000.15</v>
      </c>
      <c r="M367" s="12">
        <f t="shared" si="655"/>
        <v>15499.85</v>
      </c>
    </row>
    <row r="368" spans="1:13" x14ac:dyDescent="0.2">
      <c r="A368" s="4">
        <v>365</v>
      </c>
      <c r="B368" s="4" t="s">
        <v>611</v>
      </c>
      <c r="C368" s="4" t="s">
        <v>492</v>
      </c>
      <c r="D368" s="13" t="s">
        <v>21</v>
      </c>
      <c r="E368" s="13" t="s">
        <v>31</v>
      </c>
      <c r="F368" s="4" t="s">
        <v>22</v>
      </c>
      <c r="G368" s="7">
        <v>25000</v>
      </c>
      <c r="H368" s="7">
        <f t="shared" si="651"/>
        <v>717.5</v>
      </c>
      <c r="I368" s="7">
        <f t="shared" si="652"/>
        <v>760</v>
      </c>
      <c r="J368" s="7" cm="1">
        <f t="array" ref="J368">G368-(G368*TSS)</f>
        <v>23522.5</v>
      </c>
      <c r="K368" s="8">
        <f t="shared" ref="K368" si="734">IF((J368*12)&lt;=SMAX,0,IF(AND((J368*12)&gt;=SMIN2,(J368*12)&lt;=SMAXN2),(((J368*12)-SMIN2)*PORCN1)/12,IF(AND((J368*12)&gt;=SMIN3,(J368*12)&lt;=SMAXN3),(((((J368*12)-SMIN3)*PORCN2)+VAFN3)/12),(((((J368*12)-SMAXN4)*PORCN3)+VAFN4)/12))))</f>
        <v>0</v>
      </c>
      <c r="L368" s="20">
        <f t="shared" ref="L368" si="735">(G368*TSS)+K368+25</f>
        <v>1502.5</v>
      </c>
      <c r="M368" s="12">
        <f t="shared" si="655"/>
        <v>23497.5</v>
      </c>
    </row>
    <row r="369" spans="1:13" x14ac:dyDescent="0.2">
      <c r="A369" s="3">
        <v>366</v>
      </c>
      <c r="B369" s="4" t="s">
        <v>612</v>
      </c>
      <c r="C369" s="4" t="s">
        <v>620</v>
      </c>
      <c r="D369" s="13" t="s">
        <v>21</v>
      </c>
      <c r="E369" s="13" t="s">
        <v>31</v>
      </c>
      <c r="F369" s="4" t="s">
        <v>25</v>
      </c>
      <c r="G369" s="7">
        <v>25000</v>
      </c>
      <c r="H369" s="7">
        <f t="shared" si="651"/>
        <v>717.5</v>
      </c>
      <c r="I369" s="7">
        <f t="shared" si="652"/>
        <v>760</v>
      </c>
      <c r="J369" s="7" cm="1">
        <f t="array" ref="J369">G369-(G369*TSS)</f>
        <v>23522.5</v>
      </c>
      <c r="K369" s="8">
        <f t="shared" ref="K369" si="736">IF((J369*12)&lt;=SMAX,0,IF(AND((J369*12)&gt;=SMIN2,(J369*12)&lt;=SMAXN2),(((J369*12)-SMIN2)*PORCN1)/12,IF(AND((J369*12)&gt;=SMIN3,(J369*12)&lt;=SMAXN3),(((((J369*12)-SMIN3)*PORCN2)+VAFN3)/12),(((((J369*12)-SMAXN4)*PORCN3)+VAFN4)/12))))</f>
        <v>0</v>
      </c>
      <c r="L369" s="20">
        <f t="shared" ref="L369" si="737">(G369*TSS)+K369+25</f>
        <v>1502.5</v>
      </c>
      <c r="M369" s="12">
        <f t="shared" si="655"/>
        <v>23497.5</v>
      </c>
    </row>
    <row r="370" spans="1:13" x14ac:dyDescent="0.2">
      <c r="A370" s="4">
        <v>367</v>
      </c>
      <c r="B370" s="4" t="s">
        <v>613</v>
      </c>
      <c r="C370" s="4" t="s">
        <v>43</v>
      </c>
      <c r="D370" s="13" t="s">
        <v>16</v>
      </c>
      <c r="E370" s="13" t="s">
        <v>31</v>
      </c>
      <c r="F370" s="4" t="s">
        <v>22</v>
      </c>
      <c r="G370" s="7">
        <v>26000</v>
      </c>
      <c r="H370" s="7">
        <f t="shared" si="651"/>
        <v>746.2</v>
      </c>
      <c r="I370" s="7">
        <f t="shared" si="652"/>
        <v>790.4</v>
      </c>
      <c r="J370" s="7" cm="1">
        <f t="array" ref="J370">G370-(G370*TSS)</f>
        <v>24463.4</v>
      </c>
      <c r="K370" s="8">
        <f t="shared" ref="K370" si="738">IF((J370*12)&lt;=SMAX,0,IF(AND((J370*12)&gt;=SMIN2,(J370*12)&lt;=SMAXN2),(((J370*12)-SMIN2)*PORCN1)/12,IF(AND((J370*12)&gt;=SMIN3,(J370*12)&lt;=SMAXN3),(((((J370*12)-SMIN3)*PORCN2)+VAFN3)/12),(((((J370*12)-SMAXN4)*PORCN3)+VAFN4)/12))))</f>
        <v>0</v>
      </c>
      <c r="L370" s="20">
        <f t="shared" ref="L370" si="739">(G370*TSS)+K370+25</f>
        <v>1561.6</v>
      </c>
      <c r="M370" s="12">
        <f t="shared" si="655"/>
        <v>24438.400000000001</v>
      </c>
    </row>
    <row r="371" spans="1:13" x14ac:dyDescent="0.2">
      <c r="A371" s="3">
        <v>368</v>
      </c>
      <c r="B371" s="4" t="s">
        <v>615</v>
      </c>
      <c r="C371" s="4" t="s">
        <v>48</v>
      </c>
      <c r="D371" s="13" t="s">
        <v>16</v>
      </c>
      <c r="E371" s="13" t="s">
        <v>31</v>
      </c>
      <c r="F371" s="4" t="s">
        <v>22</v>
      </c>
      <c r="G371" s="7">
        <v>16500</v>
      </c>
      <c r="H371" s="7">
        <f t="shared" si="651"/>
        <v>473.55</v>
      </c>
      <c r="I371" s="7">
        <f t="shared" si="652"/>
        <v>501.6</v>
      </c>
      <c r="J371" s="7" cm="1">
        <f t="array" ref="J371">G371-(G371*TSS)</f>
        <v>15524.85</v>
      </c>
      <c r="K371" s="8">
        <f t="shared" ref="K371" si="740">IF((J371*12)&lt;=SMAX,0,IF(AND((J371*12)&gt;=SMIN2,(J371*12)&lt;=SMAXN2),(((J371*12)-SMIN2)*PORCN1)/12,IF(AND((J371*12)&gt;=SMIN3,(J371*12)&lt;=SMAXN3),(((((J371*12)-SMIN3)*PORCN2)+VAFN3)/12),(((((J371*12)-SMAXN4)*PORCN3)+VAFN4)/12))))</f>
        <v>0</v>
      </c>
      <c r="L371" s="20">
        <f t="shared" ref="L371" si="741">(G371*TSS)+K371+25</f>
        <v>1000.15</v>
      </c>
      <c r="M371" s="12">
        <f t="shared" si="655"/>
        <v>15499.85</v>
      </c>
    </row>
    <row r="372" spans="1:13" x14ac:dyDescent="0.2">
      <c r="A372" s="4">
        <v>369</v>
      </c>
      <c r="B372" s="4" t="s">
        <v>616</v>
      </c>
      <c r="C372" s="4" t="s">
        <v>43</v>
      </c>
      <c r="D372" s="13" t="s">
        <v>16</v>
      </c>
      <c r="E372" s="13" t="s">
        <v>31</v>
      </c>
      <c r="F372" s="4" t="s">
        <v>22</v>
      </c>
      <c r="G372" s="7">
        <v>35000</v>
      </c>
      <c r="H372" s="7">
        <f t="shared" si="651"/>
        <v>1004.5</v>
      </c>
      <c r="I372" s="7">
        <f t="shared" si="652"/>
        <v>1064</v>
      </c>
      <c r="J372" s="7" cm="1">
        <f t="array" ref="J372">G372-(G372*TSS)</f>
        <v>32931.5</v>
      </c>
      <c r="K372" s="8">
        <f t="shared" ref="K372" si="742">IF((J372*12)&lt;=SMAX,0,IF(AND((J372*12)&gt;=SMIN2,(J372*12)&lt;=SMAXN2),(((J372*12)-SMIN2)*PORCN1)/12,IF(AND((J372*12)&gt;=SMIN3,(J372*12)&lt;=SMAXN3),(((((J372*12)-SMIN3)*PORCN2)+VAFN3)/12),(((((J372*12)-SMAXN4)*PORCN3)+VAFN4)/12))))</f>
        <v>0</v>
      </c>
      <c r="L372" s="20">
        <f t="shared" ref="L372" si="743">(G372*TSS)+K372+25</f>
        <v>2093.5</v>
      </c>
      <c r="M372" s="12">
        <f t="shared" si="655"/>
        <v>32906.5</v>
      </c>
    </row>
    <row r="373" spans="1:13" x14ac:dyDescent="0.2">
      <c r="A373" s="3">
        <v>370</v>
      </c>
      <c r="B373" s="4" t="s">
        <v>617</v>
      </c>
      <c r="C373" s="4" t="s">
        <v>349</v>
      </c>
      <c r="D373" s="13" t="s">
        <v>21</v>
      </c>
      <c r="E373" s="13" t="s">
        <v>31</v>
      </c>
      <c r="F373" s="4" t="s">
        <v>22</v>
      </c>
      <c r="G373" s="7">
        <v>30000</v>
      </c>
      <c r="H373" s="7">
        <f t="shared" si="651"/>
        <v>861</v>
      </c>
      <c r="I373" s="7">
        <f t="shared" si="652"/>
        <v>912</v>
      </c>
      <c r="J373" s="7" cm="1">
        <f t="array" ref="J373">G373-(G373*TSS)</f>
        <v>28227</v>
      </c>
      <c r="K373" s="8">
        <f t="shared" ref="K373" si="744">IF((J373*12)&lt;=SMAX,0,IF(AND((J373*12)&gt;=SMIN2,(J373*12)&lt;=SMAXN2),(((J373*12)-SMIN2)*PORCN1)/12,IF(AND((J373*12)&gt;=SMIN3,(J373*12)&lt;=SMAXN3),(((((J373*12)-SMIN3)*PORCN2)+VAFN3)/12),(((((J373*12)-SMAXN4)*PORCN3)+VAFN4)/12))))</f>
        <v>0</v>
      </c>
      <c r="L373" s="20">
        <f t="shared" ref="L373" si="745">(G373*TSS)+K373+25</f>
        <v>1798</v>
      </c>
      <c r="M373" s="12">
        <f t="shared" si="655"/>
        <v>28202</v>
      </c>
    </row>
    <row r="374" spans="1:13" x14ac:dyDescent="0.2">
      <c r="A374" s="4">
        <v>371</v>
      </c>
      <c r="B374" s="4" t="s">
        <v>618</v>
      </c>
      <c r="C374" s="4" t="s">
        <v>626</v>
      </c>
      <c r="D374" s="13" t="s">
        <v>16</v>
      </c>
      <c r="E374" s="13" t="s">
        <v>31</v>
      </c>
      <c r="F374" s="4" t="s">
        <v>22</v>
      </c>
      <c r="G374" s="7">
        <v>70000</v>
      </c>
      <c r="H374" s="7">
        <f t="shared" si="651"/>
        <v>2009</v>
      </c>
      <c r="I374" s="7">
        <f t="shared" si="652"/>
        <v>2128</v>
      </c>
      <c r="J374" s="7" cm="1">
        <f t="array" ref="J374">G374-(G374*TSS)</f>
        <v>65863</v>
      </c>
      <c r="K374" s="8">
        <f t="shared" ref="K374" si="746">IF((J374*12)&lt;=SMAX,0,IF(AND((J374*12)&gt;=SMIN2,(J374*12)&lt;=SMAXN2),(((J374*12)-SMIN2)*PORCN1)/12,IF(AND((J374*12)&gt;=SMIN3,(J374*12)&lt;=SMAXN3),(((((J374*12)-SMIN3)*PORCN2)+VAFN3)/12),(((((J374*12)-SMAXN4)*PORCN3)+VAFN4)/12))))</f>
        <v>5368.4498333333331</v>
      </c>
      <c r="L374" s="20">
        <f t="shared" ref="L374" si="747">(G374*TSS)+K374+25</f>
        <v>9530.4498333333322</v>
      </c>
      <c r="M374" s="12">
        <f t="shared" si="655"/>
        <v>60469.550166666668</v>
      </c>
    </row>
    <row r="375" spans="1:13" x14ac:dyDescent="0.2">
      <c r="A375" s="3">
        <v>372</v>
      </c>
      <c r="B375" s="4" t="s">
        <v>619</v>
      </c>
      <c r="C375" s="4" t="s">
        <v>300</v>
      </c>
      <c r="D375" s="13" t="s">
        <v>16</v>
      </c>
      <c r="E375" s="13" t="s">
        <v>31</v>
      </c>
      <c r="F375" s="4" t="s">
        <v>22</v>
      </c>
      <c r="G375" s="7">
        <v>50000</v>
      </c>
      <c r="H375" s="7">
        <f t="shared" si="651"/>
        <v>1435</v>
      </c>
      <c r="I375" s="7">
        <f t="shared" si="652"/>
        <v>1520</v>
      </c>
      <c r="J375" s="7" cm="1">
        <f t="array" ref="J375">G375-(G375*TSS)</f>
        <v>47045</v>
      </c>
      <c r="K375" s="8">
        <f t="shared" ref="K375" si="748">IF((J375*12)&lt;=SMAX,0,IF(AND((J375*12)&gt;=SMIN2,(J375*12)&lt;=SMAXN2),(((J375*12)-SMIN2)*PORCN1)/12,IF(AND((J375*12)&gt;=SMIN3,(J375*12)&lt;=SMAXN3),(((((J375*12)-SMIN3)*PORCN2)+VAFN3)/12),(((((J375*12)-SMAXN4)*PORCN3)+VAFN4)/12))))</f>
        <v>1853.9998749999997</v>
      </c>
      <c r="L375" s="20">
        <f t="shared" ref="L375" si="749">(G375*TSS)+K375+25</f>
        <v>4833.9998749999995</v>
      </c>
      <c r="M375" s="12">
        <f t="shared" si="655"/>
        <v>45166.000124999999</v>
      </c>
    </row>
    <row r="376" spans="1:13" x14ac:dyDescent="0.2">
      <c r="A376" s="4">
        <v>373</v>
      </c>
      <c r="B376" s="4" t="s">
        <v>621</v>
      </c>
      <c r="C376" s="4" t="s">
        <v>629</v>
      </c>
      <c r="D376" s="13" t="s">
        <v>21</v>
      </c>
      <c r="E376" s="13" t="s">
        <v>31</v>
      </c>
      <c r="F376" s="4" t="s">
        <v>22</v>
      </c>
      <c r="G376" s="7">
        <v>40000</v>
      </c>
      <c r="H376" s="7">
        <f t="shared" si="651"/>
        <v>1148</v>
      </c>
      <c r="I376" s="7">
        <f t="shared" si="652"/>
        <v>1216</v>
      </c>
      <c r="J376" s="7" cm="1">
        <f t="array" ref="J376">G376-(G376*TSS)</f>
        <v>37636</v>
      </c>
      <c r="K376" s="8">
        <f t="shared" ref="K376" si="750">IF((J376*12)&lt;=SMAX,0,IF(AND((J376*12)&gt;=SMIN2,(J376*12)&lt;=SMAXN2),(((J376*12)-SMIN2)*PORCN1)/12,IF(AND((J376*12)&gt;=SMIN3,(J376*12)&lt;=SMAXN3),(((((J376*12)-SMIN3)*PORCN2)+VAFN3)/12),(((((J376*12)-SMAXN4)*PORCN3)+VAFN4)/12))))</f>
        <v>442.64987499999984</v>
      </c>
      <c r="L376" s="20">
        <f t="shared" ref="L376" si="751">(G376*TSS)+K376+25</f>
        <v>2831.6498750000001</v>
      </c>
      <c r="M376" s="12">
        <f t="shared" si="655"/>
        <v>37168.350124999997</v>
      </c>
    </row>
    <row r="377" spans="1:13" x14ac:dyDescent="0.2">
      <c r="A377" s="3">
        <v>374</v>
      </c>
      <c r="B377" s="4" t="s">
        <v>622</v>
      </c>
      <c r="C377" s="4" t="s">
        <v>179</v>
      </c>
      <c r="D377" s="13" t="s">
        <v>21</v>
      </c>
      <c r="E377" s="13" t="s">
        <v>31</v>
      </c>
      <c r="F377" s="4" t="s">
        <v>22</v>
      </c>
      <c r="G377" s="7">
        <v>25000</v>
      </c>
      <c r="H377" s="7">
        <f t="shared" si="651"/>
        <v>717.5</v>
      </c>
      <c r="I377" s="7">
        <f t="shared" si="652"/>
        <v>760</v>
      </c>
      <c r="J377" s="7" cm="1">
        <f t="array" ref="J377">G377-(G377*TSS)</f>
        <v>23522.5</v>
      </c>
      <c r="K377" s="8">
        <f t="shared" ref="K377" si="752">IF((J377*12)&lt;=SMAX,0,IF(AND((J377*12)&gt;=SMIN2,(J377*12)&lt;=SMAXN2),(((J377*12)-SMIN2)*PORCN1)/12,IF(AND((J377*12)&gt;=SMIN3,(J377*12)&lt;=SMAXN3),(((((J377*12)-SMIN3)*PORCN2)+VAFN3)/12),(((((J377*12)-SMAXN4)*PORCN3)+VAFN4)/12))))</f>
        <v>0</v>
      </c>
      <c r="L377" s="20">
        <f t="shared" ref="L377" si="753">(G377*TSS)+K377+25</f>
        <v>1502.5</v>
      </c>
      <c r="M377" s="12">
        <f t="shared" si="655"/>
        <v>23497.5</v>
      </c>
    </row>
    <row r="378" spans="1:13" x14ac:dyDescent="0.2">
      <c r="A378" s="4">
        <v>375</v>
      </c>
      <c r="B378" s="4" t="s">
        <v>623</v>
      </c>
      <c r="C378" s="4" t="s">
        <v>632</v>
      </c>
      <c r="D378" s="13" t="s">
        <v>16</v>
      </c>
      <c r="E378" s="13" t="s">
        <v>31</v>
      </c>
      <c r="F378" s="4" t="s">
        <v>22</v>
      </c>
      <c r="G378" s="7">
        <v>45000</v>
      </c>
      <c r="H378" s="7">
        <f t="shared" si="651"/>
        <v>1291.5</v>
      </c>
      <c r="I378" s="7">
        <f t="shared" si="652"/>
        <v>1368</v>
      </c>
      <c r="J378" s="7" cm="1">
        <f t="array" ref="J378">G378-(G378*TSS)</f>
        <v>42340.5</v>
      </c>
      <c r="K378" s="8">
        <f t="shared" ref="K378" si="754">IF((J378*12)&lt;=SMAX,0,IF(AND((J378*12)&gt;=SMIN2,(J378*12)&lt;=SMAXN2),(((J378*12)-SMIN2)*PORCN1)/12,IF(AND((J378*12)&gt;=SMIN3,(J378*12)&lt;=SMAXN3),(((((J378*12)-SMIN3)*PORCN2)+VAFN3)/12),(((((J378*12)-SMAXN4)*PORCN3)+VAFN4)/12))))</f>
        <v>1148.3248749999998</v>
      </c>
      <c r="L378" s="20">
        <f t="shared" ref="L378" si="755">(G378*TSS)+K378+25</f>
        <v>3832.8248749999998</v>
      </c>
      <c r="M378" s="12">
        <f t="shared" si="655"/>
        <v>41167.175125000002</v>
      </c>
    </row>
    <row r="379" spans="1:13" x14ac:dyDescent="0.2">
      <c r="A379" s="3">
        <v>376</v>
      </c>
      <c r="B379" s="4" t="s">
        <v>624</v>
      </c>
      <c r="C379" s="4" t="s">
        <v>634</v>
      </c>
      <c r="D379" s="13" t="s">
        <v>16</v>
      </c>
      <c r="E379" s="13" t="s">
        <v>31</v>
      </c>
      <c r="F379" s="4" t="s">
        <v>22</v>
      </c>
      <c r="G379" s="7">
        <v>50000</v>
      </c>
      <c r="H379" s="7">
        <f t="shared" si="651"/>
        <v>1435</v>
      </c>
      <c r="I379" s="7">
        <f t="shared" si="652"/>
        <v>1520</v>
      </c>
      <c r="J379" s="7" cm="1">
        <f t="array" ref="J379">G379-(G379*TSS)</f>
        <v>47045</v>
      </c>
      <c r="K379" s="8">
        <f t="shared" ref="K379" si="756">IF((J379*12)&lt;=SMAX,0,IF(AND((J379*12)&gt;=SMIN2,(J379*12)&lt;=SMAXN2),(((J379*12)-SMIN2)*PORCN1)/12,IF(AND((J379*12)&gt;=SMIN3,(J379*12)&lt;=SMAXN3),(((((J379*12)-SMIN3)*PORCN2)+VAFN3)/12),(((((J379*12)-SMAXN4)*PORCN3)+VAFN4)/12))))</f>
        <v>1853.9998749999997</v>
      </c>
      <c r="L379" s="20">
        <f t="shared" ref="L379" si="757">(G379*TSS)+K379+25</f>
        <v>4833.9998749999995</v>
      </c>
      <c r="M379" s="12">
        <f t="shared" si="655"/>
        <v>45166.000124999999</v>
      </c>
    </row>
    <row r="380" spans="1:13" x14ac:dyDescent="0.2">
      <c r="A380" s="4">
        <v>377</v>
      </c>
      <c r="B380" s="4" t="s">
        <v>625</v>
      </c>
      <c r="C380" s="4" t="s">
        <v>331</v>
      </c>
      <c r="D380" s="13" t="s">
        <v>21</v>
      </c>
      <c r="E380" s="13" t="s">
        <v>31</v>
      </c>
      <c r="F380" s="4" t="s">
        <v>352</v>
      </c>
      <c r="G380" s="7">
        <v>25000</v>
      </c>
      <c r="H380" s="7">
        <f t="shared" si="651"/>
        <v>717.5</v>
      </c>
      <c r="I380" s="7">
        <f t="shared" si="652"/>
        <v>760</v>
      </c>
      <c r="J380" s="7" cm="1">
        <f t="array" ref="J380">G380-(G380*TSS)</f>
        <v>23522.5</v>
      </c>
      <c r="K380" s="8">
        <f t="shared" ref="K380" si="758">IF((J380*12)&lt;=SMAX,0,IF(AND((J380*12)&gt;=SMIN2,(J380*12)&lt;=SMAXN2),(((J380*12)-SMIN2)*PORCN1)/12,IF(AND((J380*12)&gt;=SMIN3,(J380*12)&lt;=SMAXN3),(((((J380*12)-SMIN3)*PORCN2)+VAFN3)/12),(((((J380*12)-SMAXN4)*PORCN3)+VAFN4)/12))))</f>
        <v>0</v>
      </c>
      <c r="L380" s="20">
        <f t="shared" ref="L380" si="759">(G380*TSS)+K380+25</f>
        <v>1502.5</v>
      </c>
      <c r="M380" s="12">
        <f t="shared" si="655"/>
        <v>23497.5</v>
      </c>
    </row>
    <row r="381" spans="1:13" x14ac:dyDescent="0.2">
      <c r="A381" s="3">
        <v>378</v>
      </c>
      <c r="B381" s="4" t="s">
        <v>627</v>
      </c>
      <c r="C381" s="4" t="s">
        <v>317</v>
      </c>
      <c r="D381" s="13" t="s">
        <v>21</v>
      </c>
      <c r="E381" s="13" t="s">
        <v>31</v>
      </c>
      <c r="F381" s="4" t="s">
        <v>301</v>
      </c>
      <c r="G381" s="7">
        <v>110000</v>
      </c>
      <c r="H381" s="7">
        <f t="shared" si="651"/>
        <v>3157</v>
      </c>
      <c r="I381" s="7">
        <f t="shared" si="652"/>
        <v>3344</v>
      </c>
      <c r="J381" s="7" cm="1">
        <f t="array" ref="J381">G381-(G381*TSS)</f>
        <v>103499</v>
      </c>
      <c r="K381" s="8">
        <f t="shared" ref="K381" si="760">IF((J381*12)&lt;=SMAX,0,IF(AND((J381*12)&gt;=SMIN2,(J381*12)&lt;=SMAXN2),(((J381*12)-SMIN2)*PORCN1)/12,IF(AND((J381*12)&gt;=SMIN3,(J381*12)&lt;=SMAXN3),(((((J381*12)-SMIN3)*PORCN2)+VAFN3)/12),(((((J381*12)-SMAXN4)*PORCN3)+VAFN4)/12))))</f>
        <v>14457.687291666667</v>
      </c>
      <c r="L381" s="20">
        <f t="shared" ref="L381" si="761">(G381*TSS)+K381+25</f>
        <v>20983.687291666669</v>
      </c>
      <c r="M381" s="12">
        <f t="shared" si="655"/>
        <v>89016.312708333338</v>
      </c>
    </row>
    <row r="382" spans="1:13" x14ac:dyDescent="0.2">
      <c r="A382" s="4">
        <v>379</v>
      </c>
      <c r="B382" s="4" t="s">
        <v>628</v>
      </c>
      <c r="C382" s="4" t="s">
        <v>638</v>
      </c>
      <c r="D382" s="13" t="s">
        <v>21</v>
      </c>
      <c r="E382" s="13" t="s">
        <v>31</v>
      </c>
      <c r="F382" s="4" t="s">
        <v>28</v>
      </c>
      <c r="G382" s="7">
        <v>70000</v>
      </c>
      <c r="H382" s="7">
        <f t="shared" si="651"/>
        <v>2009</v>
      </c>
      <c r="I382" s="7">
        <f t="shared" si="652"/>
        <v>2128</v>
      </c>
      <c r="J382" s="7" cm="1">
        <f t="array" ref="J382">G382-(G382*TSS)</f>
        <v>65863</v>
      </c>
      <c r="K382" s="8">
        <f t="shared" ref="K382" si="762">IF((J382*12)&lt;=SMAX,0,IF(AND((J382*12)&gt;=SMIN2,(J382*12)&lt;=SMAXN2),(((J382*12)-SMIN2)*PORCN1)/12,IF(AND((J382*12)&gt;=SMIN3,(J382*12)&lt;=SMAXN3),(((((J382*12)-SMIN3)*PORCN2)+VAFN3)/12),(((((J382*12)-SMAXN4)*PORCN3)+VAFN4)/12))))</f>
        <v>5368.4498333333331</v>
      </c>
      <c r="L382" s="20">
        <f t="shared" ref="L382" si="763">(G382*TSS)+K382+25</f>
        <v>9530.4498333333322</v>
      </c>
      <c r="M382" s="12">
        <f t="shared" si="655"/>
        <v>60469.550166666668</v>
      </c>
    </row>
    <row r="383" spans="1:13" x14ac:dyDescent="0.2">
      <c r="A383" s="3">
        <v>380</v>
      </c>
      <c r="B383" s="4" t="s">
        <v>630</v>
      </c>
      <c r="C383" s="4" t="s">
        <v>308</v>
      </c>
      <c r="D383" s="13" t="s">
        <v>16</v>
      </c>
      <c r="E383" s="13" t="s">
        <v>31</v>
      </c>
      <c r="F383" s="4" t="s">
        <v>41</v>
      </c>
      <c r="G383" s="7">
        <v>31500</v>
      </c>
      <c r="H383" s="7">
        <f t="shared" si="651"/>
        <v>904.05</v>
      </c>
      <c r="I383" s="7">
        <f t="shared" si="652"/>
        <v>957.6</v>
      </c>
      <c r="J383" s="7" cm="1">
        <f t="array" ref="J383">G383-(G383*TSS)</f>
        <v>29638.35</v>
      </c>
      <c r="K383" s="8">
        <f t="shared" ref="K383" si="764">IF((J383*12)&lt;=SMAX,0,IF(AND((J383*12)&gt;=SMIN2,(J383*12)&lt;=SMAXN2),(((J383*12)-SMIN2)*PORCN1)/12,IF(AND((J383*12)&gt;=SMIN3,(J383*12)&lt;=SMAXN3),(((((J383*12)-SMIN3)*PORCN2)+VAFN3)/12),(((((J383*12)-SMAXN4)*PORCN3)+VAFN4)/12))))</f>
        <v>0</v>
      </c>
      <c r="L383" s="20">
        <f t="shared" ref="L383" si="765">(G383*TSS)+K383+25</f>
        <v>1886.65</v>
      </c>
      <c r="M383" s="12">
        <f t="shared" si="655"/>
        <v>29613.35</v>
      </c>
    </row>
    <row r="384" spans="1:13" x14ac:dyDescent="0.2">
      <c r="A384" s="4">
        <v>381</v>
      </c>
      <c r="B384" s="4" t="s">
        <v>631</v>
      </c>
      <c r="C384" s="4" t="s">
        <v>641</v>
      </c>
      <c r="D384" s="13" t="s">
        <v>16</v>
      </c>
      <c r="E384" s="13" t="s">
        <v>31</v>
      </c>
      <c r="F384" s="4" t="s">
        <v>28</v>
      </c>
      <c r="G384" s="7">
        <v>70000</v>
      </c>
      <c r="H384" s="7">
        <f t="shared" si="651"/>
        <v>2009</v>
      </c>
      <c r="I384" s="7">
        <f t="shared" si="652"/>
        <v>2128</v>
      </c>
      <c r="J384" s="7" cm="1">
        <f t="array" ref="J384">G384-(G384*TSS)</f>
        <v>65863</v>
      </c>
      <c r="K384" s="8">
        <f t="shared" ref="K384" si="766">IF((J384*12)&lt;=SMAX,0,IF(AND((J384*12)&gt;=SMIN2,(J384*12)&lt;=SMAXN2),(((J384*12)-SMIN2)*PORCN1)/12,IF(AND((J384*12)&gt;=SMIN3,(J384*12)&lt;=SMAXN3),(((((J384*12)-SMIN3)*PORCN2)+VAFN3)/12),(((((J384*12)-SMAXN4)*PORCN3)+VAFN4)/12))))</f>
        <v>5368.4498333333331</v>
      </c>
      <c r="L384" s="20">
        <f t="shared" ref="L384" si="767">(G384*TSS)+K384+25</f>
        <v>9530.4498333333322</v>
      </c>
      <c r="M384" s="12">
        <f t="shared" si="655"/>
        <v>60469.550166666668</v>
      </c>
    </row>
    <row r="385" spans="1:13" x14ac:dyDescent="0.2">
      <c r="A385" s="3">
        <v>382</v>
      </c>
      <c r="B385" s="4" t="s">
        <v>633</v>
      </c>
      <c r="C385" s="4" t="s">
        <v>308</v>
      </c>
      <c r="D385" s="13" t="s">
        <v>16</v>
      </c>
      <c r="E385" s="13" t="s">
        <v>31</v>
      </c>
      <c r="F385" s="4" t="s">
        <v>97</v>
      </c>
      <c r="G385" s="7">
        <v>45000</v>
      </c>
      <c r="H385" s="7">
        <f t="shared" si="651"/>
        <v>1291.5</v>
      </c>
      <c r="I385" s="7">
        <f t="shared" si="652"/>
        <v>1368</v>
      </c>
      <c r="J385" s="7" cm="1">
        <f t="array" ref="J385">G385-(G385*TSS)</f>
        <v>42340.5</v>
      </c>
      <c r="K385" s="8">
        <f t="shared" ref="K385" si="768">IF((J385*12)&lt;=SMAX,0,IF(AND((J385*12)&gt;=SMIN2,(J385*12)&lt;=SMAXN2),(((J385*12)-SMIN2)*PORCN1)/12,IF(AND((J385*12)&gt;=SMIN3,(J385*12)&lt;=SMAXN3),(((((J385*12)-SMIN3)*PORCN2)+VAFN3)/12),(((((J385*12)-SMAXN4)*PORCN3)+VAFN4)/12))))</f>
        <v>1148.3248749999998</v>
      </c>
      <c r="L385" s="20">
        <f t="shared" ref="L385" si="769">(G385*TSS)+K385+25</f>
        <v>3832.8248749999998</v>
      </c>
      <c r="M385" s="12">
        <f t="shared" si="655"/>
        <v>41167.175125000002</v>
      </c>
    </row>
    <row r="386" spans="1:13" x14ac:dyDescent="0.2">
      <c r="A386" s="4">
        <v>383</v>
      </c>
      <c r="B386" s="4" t="s">
        <v>635</v>
      </c>
      <c r="C386" s="4" t="s">
        <v>308</v>
      </c>
      <c r="D386" s="13" t="s">
        <v>16</v>
      </c>
      <c r="E386" s="13" t="s">
        <v>31</v>
      </c>
      <c r="F386" s="4" t="s">
        <v>49</v>
      </c>
      <c r="G386" s="7">
        <v>20000</v>
      </c>
      <c r="H386" s="7">
        <f t="shared" si="651"/>
        <v>574</v>
      </c>
      <c r="I386" s="7">
        <f t="shared" si="652"/>
        <v>608</v>
      </c>
      <c r="J386" s="7" cm="1">
        <f t="array" ref="J386">G386-(G386*TSS)</f>
        <v>18818</v>
      </c>
      <c r="K386" s="8">
        <f t="shared" ref="K386" si="770">IF((J386*12)&lt;=SMAX,0,IF(AND((J386*12)&gt;=SMIN2,(J386*12)&lt;=SMAXN2),(((J386*12)-SMIN2)*PORCN1)/12,IF(AND((J386*12)&gt;=SMIN3,(J386*12)&lt;=SMAXN3),(((((J386*12)-SMIN3)*PORCN2)+VAFN3)/12),(((((J386*12)-SMAXN4)*PORCN3)+VAFN4)/12))))</f>
        <v>0</v>
      </c>
      <c r="L386" s="20">
        <f t="shared" ref="L386" si="771">(G386*TSS)+K386+25</f>
        <v>1207</v>
      </c>
      <c r="M386" s="12">
        <f t="shared" si="655"/>
        <v>18793</v>
      </c>
    </row>
    <row r="387" spans="1:13" x14ac:dyDescent="0.2">
      <c r="A387" s="3">
        <v>384</v>
      </c>
      <c r="B387" s="4" t="s">
        <v>636</v>
      </c>
      <c r="C387" s="4" t="s">
        <v>645</v>
      </c>
      <c r="D387" s="13" t="s">
        <v>21</v>
      </c>
      <c r="E387" s="13" t="s">
        <v>31</v>
      </c>
      <c r="F387" s="4" t="s">
        <v>28</v>
      </c>
      <c r="G387" s="7">
        <v>40000</v>
      </c>
      <c r="H387" s="7">
        <f t="shared" si="651"/>
        <v>1148</v>
      </c>
      <c r="I387" s="7">
        <f t="shared" si="652"/>
        <v>1216</v>
      </c>
      <c r="J387" s="7" cm="1">
        <f t="array" ref="J387">G387-(G387*TSS)</f>
        <v>37636</v>
      </c>
      <c r="K387" s="8">
        <f t="shared" ref="K387" si="772">IF((J387*12)&lt;=SMAX,0,IF(AND((J387*12)&gt;=SMIN2,(J387*12)&lt;=SMAXN2),(((J387*12)-SMIN2)*PORCN1)/12,IF(AND((J387*12)&gt;=SMIN3,(J387*12)&lt;=SMAXN3),(((((J387*12)-SMIN3)*PORCN2)+VAFN3)/12),(((((J387*12)-SMAXN4)*PORCN3)+VAFN4)/12))))</f>
        <v>442.64987499999984</v>
      </c>
      <c r="L387" s="20">
        <f t="shared" ref="L387" si="773">(G387*TSS)+K387+25</f>
        <v>2831.6498750000001</v>
      </c>
      <c r="M387" s="12">
        <f t="shared" si="655"/>
        <v>37168.350124999997</v>
      </c>
    </row>
    <row r="388" spans="1:13" x14ac:dyDescent="0.2">
      <c r="A388" s="4">
        <v>385</v>
      </c>
      <c r="B388" s="4" t="s">
        <v>637</v>
      </c>
      <c r="C388" s="4" t="s">
        <v>308</v>
      </c>
      <c r="D388" s="13" t="s">
        <v>16</v>
      </c>
      <c r="E388" s="13" t="s">
        <v>31</v>
      </c>
      <c r="F388" s="4" t="s">
        <v>28</v>
      </c>
      <c r="G388" s="7">
        <v>30000</v>
      </c>
      <c r="H388" s="7">
        <f t="shared" si="651"/>
        <v>861</v>
      </c>
      <c r="I388" s="7">
        <f t="shared" si="652"/>
        <v>912</v>
      </c>
      <c r="J388" s="7" cm="1">
        <f t="array" ref="J388">G388-(G388*TSS)</f>
        <v>28227</v>
      </c>
      <c r="K388" s="8">
        <f t="shared" ref="K388" si="774">IF((J388*12)&lt;=SMAX,0,IF(AND((J388*12)&gt;=SMIN2,(J388*12)&lt;=SMAXN2),(((J388*12)-SMIN2)*PORCN1)/12,IF(AND((J388*12)&gt;=SMIN3,(J388*12)&lt;=SMAXN3),(((((J388*12)-SMIN3)*PORCN2)+VAFN3)/12),(((((J388*12)-SMAXN4)*PORCN3)+VAFN4)/12))))</f>
        <v>0</v>
      </c>
      <c r="L388" s="20">
        <f t="shared" ref="L388" si="775">(G388*TSS)+K388+25</f>
        <v>1798</v>
      </c>
      <c r="M388" s="12">
        <f t="shared" si="655"/>
        <v>28202</v>
      </c>
    </row>
    <row r="389" spans="1:13" x14ac:dyDescent="0.2">
      <c r="A389" s="3">
        <v>386</v>
      </c>
      <c r="B389" s="4" t="s">
        <v>639</v>
      </c>
      <c r="C389" s="4" t="s">
        <v>308</v>
      </c>
      <c r="D389" s="13" t="s">
        <v>16</v>
      </c>
      <c r="E389" s="13" t="s">
        <v>31</v>
      </c>
      <c r="F389" s="4" t="s">
        <v>41</v>
      </c>
      <c r="G389" s="7">
        <v>30000</v>
      </c>
      <c r="H389" s="7">
        <f t="shared" si="651"/>
        <v>861</v>
      </c>
      <c r="I389" s="7">
        <f t="shared" si="652"/>
        <v>912</v>
      </c>
      <c r="J389" s="7" cm="1">
        <f t="array" ref="J389">G389-(G389*TSS)</f>
        <v>28227</v>
      </c>
      <c r="K389" s="8">
        <f t="shared" ref="K389" si="776">IF((J389*12)&lt;=SMAX,0,IF(AND((J389*12)&gt;=SMIN2,(J389*12)&lt;=SMAXN2),(((J389*12)-SMIN2)*PORCN1)/12,IF(AND((J389*12)&gt;=SMIN3,(J389*12)&lt;=SMAXN3),(((((J389*12)-SMIN3)*PORCN2)+VAFN3)/12),(((((J389*12)-SMAXN4)*PORCN3)+VAFN4)/12))))</f>
        <v>0</v>
      </c>
      <c r="L389" s="20">
        <f t="shared" ref="L389" si="777">(G389*TSS)+K389+25</f>
        <v>1798</v>
      </c>
      <c r="M389" s="12">
        <f t="shared" si="655"/>
        <v>28202</v>
      </c>
    </row>
    <row r="390" spans="1:13" x14ac:dyDescent="0.2">
      <c r="A390" s="4">
        <v>387</v>
      </c>
      <c r="B390" s="4" t="s">
        <v>640</v>
      </c>
      <c r="C390" s="4" t="s">
        <v>649</v>
      </c>
      <c r="D390" s="13" t="s">
        <v>16</v>
      </c>
      <c r="E390" s="13" t="s">
        <v>31</v>
      </c>
      <c r="F390" s="4" t="s">
        <v>28</v>
      </c>
      <c r="G390" s="7">
        <v>70000</v>
      </c>
      <c r="H390" s="7">
        <f t="shared" si="651"/>
        <v>2009</v>
      </c>
      <c r="I390" s="7">
        <f t="shared" si="652"/>
        <v>2128</v>
      </c>
      <c r="J390" s="7" cm="1">
        <f t="array" ref="J390">G390-(G390*TSS)</f>
        <v>65863</v>
      </c>
      <c r="K390" s="8">
        <f t="shared" ref="K390" si="778">IF((J390*12)&lt;=SMAX,0,IF(AND((J390*12)&gt;=SMIN2,(J390*12)&lt;=SMAXN2),(((J390*12)-SMIN2)*PORCN1)/12,IF(AND((J390*12)&gt;=SMIN3,(J390*12)&lt;=SMAXN3),(((((J390*12)-SMIN3)*PORCN2)+VAFN3)/12),(((((J390*12)-SMAXN4)*PORCN3)+VAFN4)/12))))</f>
        <v>5368.4498333333331</v>
      </c>
      <c r="L390" s="20">
        <f t="shared" ref="L390" si="779">(G390*TSS)+K390+25</f>
        <v>9530.4498333333322</v>
      </c>
      <c r="M390" s="12">
        <f t="shared" si="655"/>
        <v>60469.550166666668</v>
      </c>
    </row>
    <row r="391" spans="1:13" x14ac:dyDescent="0.2">
      <c r="A391" s="3">
        <v>388</v>
      </c>
      <c r="B391" s="4" t="s">
        <v>642</v>
      </c>
      <c r="C391" s="4" t="s">
        <v>651</v>
      </c>
      <c r="D391" s="13" t="s">
        <v>16</v>
      </c>
      <c r="E391" s="13" t="s">
        <v>31</v>
      </c>
      <c r="F391" s="4" t="s">
        <v>41</v>
      </c>
      <c r="G391" s="7">
        <v>55000</v>
      </c>
      <c r="H391" s="7">
        <f t="shared" si="651"/>
        <v>1578.5</v>
      </c>
      <c r="I391" s="7">
        <f t="shared" si="652"/>
        <v>1672</v>
      </c>
      <c r="J391" s="7" cm="1">
        <f t="array" ref="J391">G391-(G391*TSS)</f>
        <v>51749.5</v>
      </c>
      <c r="K391" s="8">
        <f t="shared" ref="K391" si="780">IF((J391*12)&lt;=SMAX,0,IF(AND((J391*12)&gt;=SMIN2,(J391*12)&lt;=SMAXN2),(((J391*12)-SMIN2)*PORCN1)/12,IF(AND((J391*12)&gt;=SMIN3,(J391*12)&lt;=SMAXN3),(((((J391*12)-SMIN3)*PORCN2)+VAFN3)/12),(((((J391*12)-SMAXN4)*PORCN3)+VAFN4)/12))))</f>
        <v>2559.6748749999997</v>
      </c>
      <c r="L391" s="20">
        <f t="shared" ref="L391" si="781">(G391*TSS)+K391+25</f>
        <v>5835.1748749999997</v>
      </c>
      <c r="M391" s="12">
        <f t="shared" si="655"/>
        <v>49164.825125000003</v>
      </c>
    </row>
    <row r="392" spans="1:13" x14ac:dyDescent="0.2">
      <c r="A392" s="4">
        <v>389</v>
      </c>
      <c r="B392" s="4" t="s">
        <v>643</v>
      </c>
      <c r="C392" s="4" t="s">
        <v>308</v>
      </c>
      <c r="D392" s="13" t="s">
        <v>16</v>
      </c>
      <c r="E392" s="13" t="s">
        <v>31</v>
      </c>
      <c r="F392" s="4" t="s">
        <v>41</v>
      </c>
      <c r="G392" s="7">
        <v>35000</v>
      </c>
      <c r="H392" s="7">
        <f t="shared" ref="H392:H454" si="782">2.87%*G392</f>
        <v>1004.5</v>
      </c>
      <c r="I392" s="7">
        <f t="shared" ref="I392:I454" si="783">3.04%*G392</f>
        <v>1064</v>
      </c>
      <c r="J392" s="7" cm="1">
        <f t="array" ref="J392">G392-(G392*TSS)</f>
        <v>32931.5</v>
      </c>
      <c r="K392" s="8">
        <f t="shared" ref="K392" si="784">IF((J392*12)&lt;=SMAX,0,IF(AND((J392*12)&gt;=SMIN2,(J392*12)&lt;=SMAXN2),(((J392*12)-SMIN2)*PORCN1)/12,IF(AND((J392*12)&gt;=SMIN3,(J392*12)&lt;=SMAXN3),(((((J392*12)-SMIN3)*PORCN2)+VAFN3)/12),(((((J392*12)-SMAXN4)*PORCN3)+VAFN4)/12))))</f>
        <v>0</v>
      </c>
      <c r="L392" s="20">
        <f t="shared" ref="L392" si="785">(G392*TSS)+K392+25</f>
        <v>2093.5</v>
      </c>
      <c r="M392" s="12">
        <f t="shared" ref="M392:M454" si="786">+G392-L392</f>
        <v>32906.5</v>
      </c>
    </row>
    <row r="393" spans="1:13" x14ac:dyDescent="0.2">
      <c r="A393" s="3">
        <v>390</v>
      </c>
      <c r="B393" s="4" t="s">
        <v>644</v>
      </c>
      <c r="C393" s="4" t="s">
        <v>252</v>
      </c>
      <c r="D393" s="13" t="s">
        <v>16</v>
      </c>
      <c r="E393" s="13" t="s">
        <v>31</v>
      </c>
      <c r="F393" s="4" t="s">
        <v>22</v>
      </c>
      <c r="G393" s="7">
        <v>35000</v>
      </c>
      <c r="H393" s="7">
        <f t="shared" si="782"/>
        <v>1004.5</v>
      </c>
      <c r="I393" s="7">
        <f t="shared" si="783"/>
        <v>1064</v>
      </c>
      <c r="J393" s="7" cm="1">
        <f t="array" ref="J393">G393-(G393*TSS)</f>
        <v>32931.5</v>
      </c>
      <c r="K393" s="8">
        <f t="shared" ref="K393" si="787">IF((J393*12)&lt;=SMAX,0,IF(AND((J393*12)&gt;=SMIN2,(J393*12)&lt;=SMAXN2),(((J393*12)-SMIN2)*PORCN1)/12,IF(AND((J393*12)&gt;=SMIN3,(J393*12)&lt;=SMAXN3),(((((J393*12)-SMIN3)*PORCN2)+VAFN3)/12),(((((J393*12)-SMAXN4)*PORCN3)+VAFN4)/12))))</f>
        <v>0</v>
      </c>
      <c r="L393" s="20">
        <f t="shared" ref="L393" si="788">(G393*TSS)+K393+25</f>
        <v>2093.5</v>
      </c>
      <c r="M393" s="12">
        <f t="shared" si="786"/>
        <v>32906.5</v>
      </c>
    </row>
    <row r="394" spans="1:13" x14ac:dyDescent="0.2">
      <c r="A394" s="4">
        <v>391</v>
      </c>
      <c r="B394" s="4" t="s">
        <v>646</v>
      </c>
      <c r="C394" s="4" t="s">
        <v>655</v>
      </c>
      <c r="D394" s="13" t="s">
        <v>16</v>
      </c>
      <c r="E394" s="13" t="s">
        <v>31</v>
      </c>
      <c r="F394" s="4" t="s">
        <v>41</v>
      </c>
      <c r="G394" s="7">
        <v>50000</v>
      </c>
      <c r="H394" s="7">
        <f t="shared" si="782"/>
        <v>1435</v>
      </c>
      <c r="I394" s="7">
        <f t="shared" si="783"/>
        <v>1520</v>
      </c>
      <c r="J394" s="7" cm="1">
        <f t="array" ref="J394">G394-(G394*TSS)</f>
        <v>47045</v>
      </c>
      <c r="K394" s="8">
        <f t="shared" ref="K394" si="789">IF((J394*12)&lt;=SMAX,0,IF(AND((J394*12)&gt;=SMIN2,(J394*12)&lt;=SMAXN2),(((J394*12)-SMIN2)*PORCN1)/12,IF(AND((J394*12)&gt;=SMIN3,(J394*12)&lt;=SMAXN3),(((((J394*12)-SMIN3)*PORCN2)+VAFN3)/12),(((((J394*12)-SMAXN4)*PORCN3)+VAFN4)/12))))</f>
        <v>1853.9998749999997</v>
      </c>
      <c r="L394" s="20">
        <f t="shared" ref="L394" si="790">(G394*TSS)+K394+25</f>
        <v>4833.9998749999995</v>
      </c>
      <c r="M394" s="12">
        <f t="shared" si="786"/>
        <v>45166.000124999999</v>
      </c>
    </row>
    <row r="395" spans="1:13" x14ac:dyDescent="0.2">
      <c r="A395" s="3">
        <v>392</v>
      </c>
      <c r="B395" s="4" t="s">
        <v>647</v>
      </c>
      <c r="C395" s="4" t="s">
        <v>657</v>
      </c>
      <c r="D395" s="13" t="s">
        <v>16</v>
      </c>
      <c r="E395" s="13" t="s">
        <v>31</v>
      </c>
      <c r="F395" s="4" t="s">
        <v>41</v>
      </c>
      <c r="G395" s="7">
        <v>12000</v>
      </c>
      <c r="H395" s="7">
        <f t="shared" si="782"/>
        <v>344.4</v>
      </c>
      <c r="I395" s="7">
        <f t="shared" si="783"/>
        <v>364.8</v>
      </c>
      <c r="J395" s="7" cm="1">
        <f t="array" ref="J395">G395-(G395*TSS)</f>
        <v>11290.8</v>
      </c>
      <c r="K395" s="8">
        <f t="shared" ref="K395" si="791">IF((J395*12)&lt;=SMAX,0,IF(AND((J395*12)&gt;=SMIN2,(J395*12)&lt;=SMAXN2),(((J395*12)-SMIN2)*PORCN1)/12,IF(AND((J395*12)&gt;=SMIN3,(J395*12)&lt;=SMAXN3),(((((J395*12)-SMIN3)*PORCN2)+VAFN3)/12),(((((J395*12)-SMAXN4)*PORCN3)+VAFN4)/12))))</f>
        <v>0</v>
      </c>
      <c r="L395" s="20">
        <f t="shared" ref="L395" si="792">(G395*TSS)+K395+25</f>
        <v>734.2</v>
      </c>
      <c r="M395" s="12">
        <f t="shared" si="786"/>
        <v>11265.8</v>
      </c>
    </row>
    <row r="396" spans="1:13" x14ac:dyDescent="0.2">
      <c r="A396" s="4">
        <v>393</v>
      </c>
      <c r="B396" s="4" t="s">
        <v>648</v>
      </c>
      <c r="C396" s="4" t="s">
        <v>308</v>
      </c>
      <c r="D396" s="13" t="s">
        <v>21</v>
      </c>
      <c r="E396" s="13" t="s">
        <v>31</v>
      </c>
      <c r="F396" s="4" t="s">
        <v>18</v>
      </c>
      <c r="G396" s="7">
        <v>25000</v>
      </c>
      <c r="H396" s="7">
        <f t="shared" si="782"/>
        <v>717.5</v>
      </c>
      <c r="I396" s="7">
        <f t="shared" si="783"/>
        <v>760</v>
      </c>
      <c r="J396" s="7" cm="1">
        <f t="array" ref="J396">G396-(G396*TSS)</f>
        <v>23522.5</v>
      </c>
      <c r="K396" s="8">
        <f t="shared" ref="K396" si="793">IF((J396*12)&lt;=SMAX,0,IF(AND((J396*12)&gt;=SMIN2,(J396*12)&lt;=SMAXN2),(((J396*12)-SMIN2)*PORCN1)/12,IF(AND((J396*12)&gt;=SMIN3,(J396*12)&lt;=SMAXN3),(((((J396*12)-SMIN3)*PORCN2)+VAFN3)/12),(((((J396*12)-SMAXN4)*PORCN3)+VAFN4)/12))))</f>
        <v>0</v>
      </c>
      <c r="L396" s="20">
        <f t="shared" ref="L396" si="794">(G396*TSS)+K396+25</f>
        <v>1502.5</v>
      </c>
      <c r="M396" s="12">
        <f t="shared" si="786"/>
        <v>23497.5</v>
      </c>
    </row>
    <row r="397" spans="1:13" x14ac:dyDescent="0.2">
      <c r="A397" s="3">
        <v>394</v>
      </c>
      <c r="B397" s="4" t="s">
        <v>650</v>
      </c>
      <c r="C397" s="4" t="s">
        <v>660</v>
      </c>
      <c r="D397" s="13" t="s">
        <v>16</v>
      </c>
      <c r="E397" s="13" t="s">
        <v>31</v>
      </c>
      <c r="F397" s="4" t="s">
        <v>352</v>
      </c>
      <c r="G397" s="7">
        <v>40000</v>
      </c>
      <c r="H397" s="7">
        <f t="shared" si="782"/>
        <v>1148</v>
      </c>
      <c r="I397" s="7">
        <f t="shared" si="783"/>
        <v>1216</v>
      </c>
      <c r="J397" s="7" cm="1">
        <f t="array" ref="J397">G397-(G397*TSS)</f>
        <v>37636</v>
      </c>
      <c r="K397" s="8">
        <f t="shared" ref="K397" si="795">IF((J397*12)&lt;=SMAX,0,IF(AND((J397*12)&gt;=SMIN2,(J397*12)&lt;=SMAXN2),(((J397*12)-SMIN2)*PORCN1)/12,IF(AND((J397*12)&gt;=SMIN3,(J397*12)&lt;=SMAXN3),(((((J397*12)-SMIN3)*PORCN2)+VAFN3)/12),(((((J397*12)-SMAXN4)*PORCN3)+VAFN4)/12))))</f>
        <v>442.64987499999984</v>
      </c>
      <c r="L397" s="20">
        <f t="shared" ref="L397" si="796">(G397*TSS)+K397+25</f>
        <v>2831.6498750000001</v>
      </c>
      <c r="M397" s="12">
        <f t="shared" si="786"/>
        <v>37168.350124999997</v>
      </c>
    </row>
    <row r="398" spans="1:13" x14ac:dyDescent="0.2">
      <c r="A398" s="4">
        <v>395</v>
      </c>
      <c r="B398" s="4" t="s">
        <v>652</v>
      </c>
      <c r="C398" s="4" t="s">
        <v>308</v>
      </c>
      <c r="D398" s="13" t="s">
        <v>16</v>
      </c>
      <c r="E398" s="13" t="s">
        <v>31</v>
      </c>
      <c r="F398" s="4" t="s">
        <v>41</v>
      </c>
      <c r="G398" s="7">
        <v>25000</v>
      </c>
      <c r="H398" s="7">
        <f t="shared" si="782"/>
        <v>717.5</v>
      </c>
      <c r="I398" s="7">
        <f t="shared" si="783"/>
        <v>760</v>
      </c>
      <c r="J398" s="7" cm="1">
        <f t="array" ref="J398">G398-(G398*TSS)</f>
        <v>23522.5</v>
      </c>
      <c r="K398" s="8">
        <f t="shared" ref="K398" si="797">IF((J398*12)&lt;=SMAX,0,IF(AND((J398*12)&gt;=SMIN2,(J398*12)&lt;=SMAXN2),(((J398*12)-SMIN2)*PORCN1)/12,IF(AND((J398*12)&gt;=SMIN3,(J398*12)&lt;=SMAXN3),(((((J398*12)-SMIN3)*PORCN2)+VAFN3)/12),(((((J398*12)-SMAXN4)*PORCN3)+VAFN4)/12))))</f>
        <v>0</v>
      </c>
      <c r="L398" s="20">
        <f t="shared" ref="L398" si="798">(G398*TSS)+K398+25</f>
        <v>1502.5</v>
      </c>
      <c r="M398" s="12">
        <f t="shared" si="786"/>
        <v>23497.5</v>
      </c>
    </row>
    <row r="399" spans="1:13" x14ac:dyDescent="0.2">
      <c r="A399" s="3">
        <v>396</v>
      </c>
      <c r="B399" s="4" t="s">
        <v>653</v>
      </c>
      <c r="C399" s="4" t="s">
        <v>663</v>
      </c>
      <c r="D399" s="13" t="s">
        <v>21</v>
      </c>
      <c r="E399" s="13" t="s">
        <v>31</v>
      </c>
      <c r="F399" s="4" t="s">
        <v>224</v>
      </c>
      <c r="G399" s="7">
        <v>45000</v>
      </c>
      <c r="H399" s="7">
        <f t="shared" si="782"/>
        <v>1291.5</v>
      </c>
      <c r="I399" s="7">
        <f t="shared" si="783"/>
        <v>1368</v>
      </c>
      <c r="J399" s="7" cm="1">
        <f t="array" ref="J399">G399-(G399*TSS)</f>
        <v>42340.5</v>
      </c>
      <c r="K399" s="8">
        <f t="shared" ref="K399" si="799">IF((J399*12)&lt;=SMAX,0,IF(AND((J399*12)&gt;=SMIN2,(J399*12)&lt;=SMAXN2),(((J399*12)-SMIN2)*PORCN1)/12,IF(AND((J399*12)&gt;=SMIN3,(J399*12)&lt;=SMAXN3),(((((J399*12)-SMIN3)*PORCN2)+VAFN3)/12),(((((J399*12)-SMAXN4)*PORCN3)+VAFN4)/12))))</f>
        <v>1148.3248749999998</v>
      </c>
      <c r="L399" s="20">
        <f t="shared" ref="L399" si="800">(G399*TSS)+K399+25</f>
        <v>3832.8248749999998</v>
      </c>
      <c r="M399" s="12">
        <f t="shared" si="786"/>
        <v>41167.175125000002</v>
      </c>
    </row>
    <row r="400" spans="1:13" x14ac:dyDescent="0.2">
      <c r="A400" s="4">
        <v>397</v>
      </c>
      <c r="B400" s="4" t="s">
        <v>654</v>
      </c>
      <c r="C400" s="4" t="s">
        <v>425</v>
      </c>
      <c r="D400" s="13" t="s">
        <v>16</v>
      </c>
      <c r="E400" s="13" t="s">
        <v>31</v>
      </c>
      <c r="F400" s="4" t="s">
        <v>22</v>
      </c>
      <c r="G400" s="7">
        <v>50000</v>
      </c>
      <c r="H400" s="7">
        <f t="shared" si="782"/>
        <v>1435</v>
      </c>
      <c r="I400" s="7">
        <f t="shared" si="783"/>
        <v>1520</v>
      </c>
      <c r="J400" s="7" cm="1">
        <f t="array" ref="J400">G400-(G400*TSS)</f>
        <v>47045</v>
      </c>
      <c r="K400" s="8">
        <f t="shared" ref="K400" si="801">IF((J400*12)&lt;=SMAX,0,IF(AND((J400*12)&gt;=SMIN2,(J400*12)&lt;=SMAXN2),(((J400*12)-SMIN2)*PORCN1)/12,IF(AND((J400*12)&gt;=SMIN3,(J400*12)&lt;=SMAXN3),(((((J400*12)-SMIN3)*PORCN2)+VAFN3)/12),(((((J400*12)-SMAXN4)*PORCN3)+VAFN4)/12))))</f>
        <v>1853.9998749999997</v>
      </c>
      <c r="L400" s="20">
        <f t="shared" ref="L400" si="802">(G400*TSS)+K400+25</f>
        <v>4833.9998749999995</v>
      </c>
      <c r="M400" s="12">
        <f t="shared" si="786"/>
        <v>45166.000124999999</v>
      </c>
    </row>
    <row r="401" spans="1:13" x14ac:dyDescent="0.2">
      <c r="A401" s="3">
        <v>398</v>
      </c>
      <c r="B401" s="4" t="s">
        <v>656</v>
      </c>
      <c r="C401" s="4" t="s">
        <v>308</v>
      </c>
      <c r="D401" s="13" t="s">
        <v>16</v>
      </c>
      <c r="E401" s="13" t="s">
        <v>31</v>
      </c>
      <c r="F401" s="4" t="s">
        <v>28</v>
      </c>
      <c r="G401" s="7">
        <v>20000</v>
      </c>
      <c r="H401" s="7">
        <f t="shared" si="782"/>
        <v>574</v>
      </c>
      <c r="I401" s="7">
        <f t="shared" si="783"/>
        <v>608</v>
      </c>
      <c r="J401" s="7" cm="1">
        <f t="array" ref="J401">G401-(G401*TSS)</f>
        <v>18818</v>
      </c>
      <c r="K401" s="8">
        <f t="shared" ref="K401" si="803">IF((J401*12)&lt;=SMAX,0,IF(AND((J401*12)&gt;=SMIN2,(J401*12)&lt;=SMAXN2),(((J401*12)-SMIN2)*PORCN1)/12,IF(AND((J401*12)&gt;=SMIN3,(J401*12)&lt;=SMAXN3),(((((J401*12)-SMIN3)*PORCN2)+VAFN3)/12),(((((J401*12)-SMAXN4)*PORCN3)+VAFN4)/12))))</f>
        <v>0</v>
      </c>
      <c r="L401" s="20">
        <f t="shared" ref="L401" si="804">(G401*TSS)+K401+25</f>
        <v>1207</v>
      </c>
      <c r="M401" s="12">
        <f t="shared" si="786"/>
        <v>18793</v>
      </c>
    </row>
    <row r="402" spans="1:13" x14ac:dyDescent="0.2">
      <c r="A402" s="4">
        <v>399</v>
      </c>
      <c r="B402" s="4" t="s">
        <v>658</v>
      </c>
      <c r="C402" s="4" t="s">
        <v>667</v>
      </c>
      <c r="D402" s="13" t="s">
        <v>16</v>
      </c>
      <c r="E402" s="13" t="s">
        <v>31</v>
      </c>
      <c r="F402" s="4" t="s">
        <v>41</v>
      </c>
      <c r="G402" s="7">
        <v>55000</v>
      </c>
      <c r="H402" s="7">
        <f t="shared" si="782"/>
        <v>1578.5</v>
      </c>
      <c r="I402" s="7">
        <f t="shared" si="783"/>
        <v>1672</v>
      </c>
      <c r="J402" s="7" cm="1">
        <f t="array" ref="J402">G402-(G402*TSS)</f>
        <v>51749.5</v>
      </c>
      <c r="K402" s="8">
        <f t="shared" ref="K402" si="805">IF((J402*12)&lt;=SMAX,0,IF(AND((J402*12)&gt;=SMIN2,(J402*12)&lt;=SMAXN2),(((J402*12)-SMIN2)*PORCN1)/12,IF(AND((J402*12)&gt;=SMIN3,(J402*12)&lt;=SMAXN3),(((((J402*12)-SMIN3)*PORCN2)+VAFN3)/12),(((((J402*12)-SMAXN4)*PORCN3)+VAFN4)/12))))</f>
        <v>2559.6748749999997</v>
      </c>
      <c r="L402" s="20">
        <f t="shared" ref="L402" si="806">(G402*TSS)+K402+25</f>
        <v>5835.1748749999997</v>
      </c>
      <c r="M402" s="12">
        <f t="shared" si="786"/>
        <v>49164.825125000003</v>
      </c>
    </row>
    <row r="403" spans="1:13" x14ac:dyDescent="0.2">
      <c r="A403" s="3">
        <v>400</v>
      </c>
      <c r="B403" s="4" t="s">
        <v>659</v>
      </c>
      <c r="C403" s="4" t="s">
        <v>308</v>
      </c>
      <c r="D403" s="13" t="s">
        <v>21</v>
      </c>
      <c r="E403" s="13" t="s">
        <v>31</v>
      </c>
      <c r="F403" s="4" t="s">
        <v>38</v>
      </c>
      <c r="G403" s="7">
        <v>35000</v>
      </c>
      <c r="H403" s="7">
        <f t="shared" si="782"/>
        <v>1004.5</v>
      </c>
      <c r="I403" s="7">
        <f t="shared" si="783"/>
        <v>1064</v>
      </c>
      <c r="J403" s="7" cm="1">
        <f t="array" ref="J403">G403-(G403*TSS)</f>
        <v>32931.5</v>
      </c>
      <c r="K403" s="8">
        <f t="shared" ref="K403" si="807">IF((J403*12)&lt;=SMAX,0,IF(AND((J403*12)&gt;=SMIN2,(J403*12)&lt;=SMAXN2),(((J403*12)-SMIN2)*PORCN1)/12,IF(AND((J403*12)&gt;=SMIN3,(J403*12)&lt;=SMAXN3),(((((J403*12)-SMIN3)*PORCN2)+VAFN3)/12),(((((J403*12)-SMAXN4)*PORCN3)+VAFN4)/12))))</f>
        <v>0</v>
      </c>
      <c r="L403" s="20">
        <f t="shared" ref="L403" si="808">(G403*TSS)+K403+25</f>
        <v>2093.5</v>
      </c>
      <c r="M403" s="12">
        <f t="shared" si="786"/>
        <v>32906.5</v>
      </c>
    </row>
    <row r="404" spans="1:13" x14ac:dyDescent="0.2">
      <c r="A404" s="4">
        <v>401</v>
      </c>
      <c r="B404" s="4" t="s">
        <v>661</v>
      </c>
      <c r="C404" s="4" t="s">
        <v>308</v>
      </c>
      <c r="D404" s="13" t="s">
        <v>16</v>
      </c>
      <c r="E404" s="13" t="s">
        <v>31</v>
      </c>
      <c r="F404" s="4" t="s">
        <v>41</v>
      </c>
      <c r="G404" s="7">
        <v>25000</v>
      </c>
      <c r="H404" s="7">
        <f t="shared" si="782"/>
        <v>717.5</v>
      </c>
      <c r="I404" s="7">
        <f t="shared" si="783"/>
        <v>760</v>
      </c>
      <c r="J404" s="7" cm="1">
        <f t="array" ref="J404">G404-(G404*TSS)</f>
        <v>23522.5</v>
      </c>
      <c r="K404" s="8">
        <f t="shared" ref="K404" si="809">IF((J404*12)&lt;=SMAX,0,IF(AND((J404*12)&gt;=SMIN2,(J404*12)&lt;=SMAXN2),(((J404*12)-SMIN2)*PORCN1)/12,IF(AND((J404*12)&gt;=SMIN3,(J404*12)&lt;=SMAXN3),(((((J404*12)-SMIN3)*PORCN2)+VAFN3)/12),(((((J404*12)-SMAXN4)*PORCN3)+VAFN4)/12))))</f>
        <v>0</v>
      </c>
      <c r="L404" s="20">
        <f t="shared" ref="L404" si="810">(G404*TSS)+K404+25</f>
        <v>1502.5</v>
      </c>
      <c r="M404" s="12">
        <f t="shared" si="786"/>
        <v>23497.5</v>
      </c>
    </row>
    <row r="405" spans="1:13" x14ac:dyDescent="0.2">
      <c r="A405" s="3">
        <v>402</v>
      </c>
      <c r="B405" s="4" t="s">
        <v>662</v>
      </c>
      <c r="C405" s="4" t="s">
        <v>671</v>
      </c>
      <c r="D405" s="13" t="s">
        <v>16</v>
      </c>
      <c r="E405" s="13" t="s">
        <v>31</v>
      </c>
      <c r="F405" s="4" t="s">
        <v>78</v>
      </c>
      <c r="G405" s="7">
        <v>35000</v>
      </c>
      <c r="H405" s="7">
        <f t="shared" si="782"/>
        <v>1004.5</v>
      </c>
      <c r="I405" s="7">
        <f t="shared" si="783"/>
        <v>1064</v>
      </c>
      <c r="J405" s="7" cm="1">
        <f t="array" ref="J405">G405-(G405*TSS)</f>
        <v>32931.5</v>
      </c>
      <c r="K405" s="8">
        <f t="shared" ref="K405" si="811">IF((J405*12)&lt;=SMAX,0,IF(AND((J405*12)&gt;=SMIN2,(J405*12)&lt;=SMAXN2),(((J405*12)-SMIN2)*PORCN1)/12,IF(AND((J405*12)&gt;=SMIN3,(J405*12)&lt;=SMAXN3),(((((J405*12)-SMIN3)*PORCN2)+VAFN3)/12),(((((J405*12)-SMAXN4)*PORCN3)+VAFN4)/12))))</f>
        <v>0</v>
      </c>
      <c r="L405" s="20">
        <f t="shared" ref="L405" si="812">(G405*TSS)+K405+25</f>
        <v>2093.5</v>
      </c>
      <c r="M405" s="12">
        <f t="shared" si="786"/>
        <v>32906.5</v>
      </c>
    </row>
    <row r="406" spans="1:13" x14ac:dyDescent="0.2">
      <c r="A406" s="4">
        <v>403</v>
      </c>
      <c r="B406" s="4" t="s">
        <v>664</v>
      </c>
      <c r="C406" s="4" t="s">
        <v>673</v>
      </c>
      <c r="D406" s="13" t="s">
        <v>21</v>
      </c>
      <c r="E406" s="13" t="s">
        <v>31</v>
      </c>
      <c r="F406" s="4" t="s">
        <v>224</v>
      </c>
      <c r="G406" s="7">
        <v>70000</v>
      </c>
      <c r="H406" s="7">
        <f t="shared" si="782"/>
        <v>2009</v>
      </c>
      <c r="I406" s="7">
        <f t="shared" si="783"/>
        <v>2128</v>
      </c>
      <c r="J406" s="7" cm="1">
        <f t="array" ref="J406">G406-(G406*TSS)</f>
        <v>65863</v>
      </c>
      <c r="K406" s="8">
        <f t="shared" ref="K406" si="813">IF((J406*12)&lt;=SMAX,0,IF(AND((J406*12)&gt;=SMIN2,(J406*12)&lt;=SMAXN2),(((J406*12)-SMIN2)*PORCN1)/12,IF(AND((J406*12)&gt;=SMIN3,(J406*12)&lt;=SMAXN3),(((((J406*12)-SMIN3)*PORCN2)+VAFN3)/12),(((((J406*12)-SMAXN4)*PORCN3)+VAFN4)/12))))</f>
        <v>5368.4498333333331</v>
      </c>
      <c r="L406" s="20">
        <f t="shared" ref="L406" si="814">(G406*TSS)+K406+25</f>
        <v>9530.4498333333322</v>
      </c>
      <c r="M406" s="12">
        <f t="shared" si="786"/>
        <v>60469.550166666668</v>
      </c>
    </row>
    <row r="407" spans="1:13" x14ac:dyDescent="0.2">
      <c r="A407" s="3">
        <v>404</v>
      </c>
      <c r="B407" s="4" t="s">
        <v>665</v>
      </c>
      <c r="C407" s="4" t="s">
        <v>675</v>
      </c>
      <c r="D407" s="13" t="s">
        <v>16</v>
      </c>
      <c r="E407" s="13" t="s">
        <v>31</v>
      </c>
      <c r="F407" s="4" t="s">
        <v>41</v>
      </c>
      <c r="G407" s="7">
        <v>40000</v>
      </c>
      <c r="H407" s="7">
        <f t="shared" si="782"/>
        <v>1148</v>
      </c>
      <c r="I407" s="7">
        <f t="shared" si="783"/>
        <v>1216</v>
      </c>
      <c r="J407" s="7" cm="1">
        <f t="array" ref="J407">G407-(G407*TSS)</f>
        <v>37636</v>
      </c>
      <c r="K407" s="8">
        <f t="shared" ref="K407" si="815">IF((J407*12)&lt;=SMAX,0,IF(AND((J407*12)&gt;=SMIN2,(J407*12)&lt;=SMAXN2),(((J407*12)-SMIN2)*PORCN1)/12,IF(AND((J407*12)&gt;=SMIN3,(J407*12)&lt;=SMAXN3),(((((J407*12)-SMIN3)*PORCN2)+VAFN3)/12),(((((J407*12)-SMAXN4)*PORCN3)+VAFN4)/12))))</f>
        <v>442.64987499999984</v>
      </c>
      <c r="L407" s="20">
        <f t="shared" ref="L407" si="816">(G407*TSS)+K407+25</f>
        <v>2831.6498750000001</v>
      </c>
      <c r="M407" s="12">
        <f t="shared" si="786"/>
        <v>37168.350124999997</v>
      </c>
    </row>
    <row r="408" spans="1:13" x14ac:dyDescent="0.2">
      <c r="A408" s="4">
        <v>405</v>
      </c>
      <c r="B408" s="4" t="s">
        <v>666</v>
      </c>
      <c r="C408" s="4" t="s">
        <v>441</v>
      </c>
      <c r="D408" s="13" t="s">
        <v>21</v>
      </c>
      <c r="E408" s="13" t="s">
        <v>31</v>
      </c>
      <c r="F408" s="4" t="s">
        <v>352</v>
      </c>
      <c r="G408" s="7">
        <v>13998</v>
      </c>
      <c r="H408" s="7">
        <f t="shared" si="782"/>
        <v>401.74259999999998</v>
      </c>
      <c r="I408" s="7">
        <f t="shared" si="783"/>
        <v>425.53919999999999</v>
      </c>
      <c r="J408" s="7" cm="1">
        <f t="array" ref="J408">G408-(G408*TSS)</f>
        <v>13170.718199999999</v>
      </c>
      <c r="K408" s="8">
        <f t="shared" ref="K408" si="817">IF((J408*12)&lt;=SMAX,0,IF(AND((J408*12)&gt;=SMIN2,(J408*12)&lt;=SMAXN2),(((J408*12)-SMIN2)*PORCN1)/12,IF(AND((J408*12)&gt;=SMIN3,(J408*12)&lt;=SMAXN3),(((((J408*12)-SMIN3)*PORCN2)+VAFN3)/12),(((((J408*12)-SMAXN4)*PORCN3)+VAFN4)/12))))</f>
        <v>0</v>
      </c>
      <c r="L408" s="20">
        <f t="shared" ref="L408" si="818">(G408*TSS)+K408+25</f>
        <v>852.28179999999998</v>
      </c>
      <c r="M408" s="12">
        <f t="shared" si="786"/>
        <v>13145.718199999999</v>
      </c>
    </row>
    <row r="409" spans="1:13" x14ac:dyDescent="0.2">
      <c r="A409" s="3">
        <v>406</v>
      </c>
      <c r="B409" s="4" t="s">
        <v>668</v>
      </c>
      <c r="C409" s="4" t="s">
        <v>678</v>
      </c>
      <c r="D409" s="13" t="s">
        <v>16</v>
      </c>
      <c r="E409" s="13" t="s">
        <v>31</v>
      </c>
      <c r="F409" s="4" t="s">
        <v>41</v>
      </c>
      <c r="G409" s="7">
        <v>45000</v>
      </c>
      <c r="H409" s="7">
        <f t="shared" si="782"/>
        <v>1291.5</v>
      </c>
      <c r="I409" s="7">
        <f t="shared" si="783"/>
        <v>1368</v>
      </c>
      <c r="J409" s="7" cm="1">
        <f t="array" ref="J409">G409-(G409*TSS)</f>
        <v>42340.5</v>
      </c>
      <c r="K409" s="8">
        <f t="shared" ref="K409" si="819">IF((J409*12)&lt;=SMAX,0,IF(AND((J409*12)&gt;=SMIN2,(J409*12)&lt;=SMAXN2),(((J409*12)-SMIN2)*PORCN1)/12,IF(AND((J409*12)&gt;=SMIN3,(J409*12)&lt;=SMAXN3),(((((J409*12)-SMIN3)*PORCN2)+VAFN3)/12),(((((J409*12)-SMAXN4)*PORCN3)+VAFN4)/12))))</f>
        <v>1148.3248749999998</v>
      </c>
      <c r="L409" s="20">
        <f t="shared" ref="L409" si="820">(G409*TSS)+K409+25</f>
        <v>3832.8248749999998</v>
      </c>
      <c r="M409" s="12">
        <f t="shared" si="786"/>
        <v>41167.175125000002</v>
      </c>
    </row>
    <row r="410" spans="1:13" x14ac:dyDescent="0.2">
      <c r="A410" s="4">
        <v>407</v>
      </c>
      <c r="B410" s="4" t="s">
        <v>669</v>
      </c>
      <c r="C410" s="4" t="s">
        <v>680</v>
      </c>
      <c r="D410" s="13" t="s">
        <v>16</v>
      </c>
      <c r="E410" s="13" t="s">
        <v>31</v>
      </c>
      <c r="F410" s="4" t="s">
        <v>41</v>
      </c>
      <c r="G410" s="7">
        <v>60000</v>
      </c>
      <c r="H410" s="7">
        <f t="shared" si="782"/>
        <v>1722</v>
      </c>
      <c r="I410" s="7">
        <f t="shared" si="783"/>
        <v>1824</v>
      </c>
      <c r="J410" s="7" cm="1">
        <f t="array" ref="J410">G410-(G410*TSS)</f>
        <v>56454</v>
      </c>
      <c r="K410" s="8">
        <f t="shared" ref="K410" si="821">IF((J410*12)&lt;=SMAX,0,IF(AND((J410*12)&gt;=SMIN2,(J410*12)&lt;=SMAXN2),(((J410*12)-SMIN2)*PORCN1)/12,IF(AND((J410*12)&gt;=SMIN3,(J410*12)&lt;=SMAXN3),(((((J410*12)-SMIN3)*PORCN2)+VAFN3)/12),(((((J410*12)-SMAXN4)*PORCN3)+VAFN4)/12))))</f>
        <v>3486.6498333333329</v>
      </c>
      <c r="L410" s="20">
        <f t="shared" ref="L410" si="822">(G410*TSS)+K410+25</f>
        <v>7057.6498333333329</v>
      </c>
      <c r="M410" s="12">
        <f t="shared" si="786"/>
        <v>52942.350166666671</v>
      </c>
    </row>
    <row r="411" spans="1:13" x14ac:dyDescent="0.2">
      <c r="A411" s="3">
        <v>408</v>
      </c>
      <c r="B411" s="4" t="s">
        <v>670</v>
      </c>
      <c r="C411" s="4" t="s">
        <v>116</v>
      </c>
      <c r="D411" s="13" t="s">
        <v>16</v>
      </c>
      <c r="E411" s="13" t="s">
        <v>31</v>
      </c>
      <c r="F411" s="4" t="s">
        <v>41</v>
      </c>
      <c r="G411" s="7">
        <v>50000</v>
      </c>
      <c r="H411" s="7">
        <f t="shared" si="782"/>
        <v>1435</v>
      </c>
      <c r="I411" s="7">
        <f t="shared" si="783"/>
        <v>1520</v>
      </c>
      <c r="J411" s="7" cm="1">
        <f t="array" ref="J411">G411-(G411*TSS)</f>
        <v>47045</v>
      </c>
      <c r="K411" s="8">
        <f t="shared" ref="K411" si="823">IF((J411*12)&lt;=SMAX,0,IF(AND((J411*12)&gt;=SMIN2,(J411*12)&lt;=SMAXN2),(((J411*12)-SMIN2)*PORCN1)/12,IF(AND((J411*12)&gt;=SMIN3,(J411*12)&lt;=SMAXN3),(((((J411*12)-SMIN3)*PORCN2)+VAFN3)/12),(((((J411*12)-SMAXN4)*PORCN3)+VAFN4)/12))))</f>
        <v>1853.9998749999997</v>
      </c>
      <c r="L411" s="20">
        <f t="shared" ref="L411" si="824">(G411*TSS)+K411+25</f>
        <v>4833.9998749999995</v>
      </c>
      <c r="M411" s="12">
        <f t="shared" si="786"/>
        <v>45166.000124999999</v>
      </c>
    </row>
    <row r="412" spans="1:13" x14ac:dyDescent="0.2">
      <c r="A412" s="4">
        <v>409</v>
      </c>
      <c r="B412" s="4" t="s">
        <v>672</v>
      </c>
      <c r="C412" s="4" t="s">
        <v>308</v>
      </c>
      <c r="D412" s="13" t="s">
        <v>16</v>
      </c>
      <c r="E412" s="13" t="s">
        <v>31</v>
      </c>
      <c r="F412" s="4" t="s">
        <v>142</v>
      </c>
      <c r="G412" s="7">
        <v>20000</v>
      </c>
      <c r="H412" s="7">
        <f t="shared" si="782"/>
        <v>574</v>
      </c>
      <c r="I412" s="7">
        <f t="shared" si="783"/>
        <v>608</v>
      </c>
      <c r="J412" s="7" cm="1">
        <f t="array" ref="J412">G412-(G412*TSS)</f>
        <v>18818</v>
      </c>
      <c r="K412" s="8">
        <f t="shared" ref="K412" si="825">IF((J412*12)&lt;=SMAX,0,IF(AND((J412*12)&gt;=SMIN2,(J412*12)&lt;=SMAXN2),(((J412*12)-SMIN2)*PORCN1)/12,IF(AND((J412*12)&gt;=SMIN3,(J412*12)&lt;=SMAXN3),(((((J412*12)-SMIN3)*PORCN2)+VAFN3)/12),(((((J412*12)-SMAXN4)*PORCN3)+VAFN4)/12))))</f>
        <v>0</v>
      </c>
      <c r="L412" s="20">
        <f t="shared" ref="L412" si="826">(G412*TSS)+K412+25</f>
        <v>1207</v>
      </c>
      <c r="M412" s="12">
        <f t="shared" si="786"/>
        <v>18793</v>
      </c>
    </row>
    <row r="413" spans="1:13" x14ac:dyDescent="0.2">
      <c r="A413" s="3">
        <v>410</v>
      </c>
      <c r="B413" s="4" t="s">
        <v>674</v>
      </c>
      <c r="C413" s="4" t="s">
        <v>122</v>
      </c>
      <c r="D413" s="13" t="s">
        <v>16</v>
      </c>
      <c r="E413" s="13" t="s">
        <v>31</v>
      </c>
      <c r="F413" s="4" t="s">
        <v>28</v>
      </c>
      <c r="G413" s="7">
        <v>50000</v>
      </c>
      <c r="H413" s="7">
        <f t="shared" si="782"/>
        <v>1435</v>
      </c>
      <c r="I413" s="7">
        <f t="shared" si="783"/>
        <v>1520</v>
      </c>
      <c r="J413" s="7" cm="1">
        <f t="array" ref="J413">G413-(G413*TSS)</f>
        <v>47045</v>
      </c>
      <c r="K413" s="8">
        <f t="shared" ref="K413" si="827">IF((J413*12)&lt;=SMAX,0,IF(AND((J413*12)&gt;=SMIN2,(J413*12)&lt;=SMAXN2),(((J413*12)-SMIN2)*PORCN1)/12,IF(AND((J413*12)&gt;=SMIN3,(J413*12)&lt;=SMAXN3),(((((J413*12)-SMIN3)*PORCN2)+VAFN3)/12),(((((J413*12)-SMAXN4)*PORCN3)+VAFN4)/12))))</f>
        <v>1853.9998749999997</v>
      </c>
      <c r="L413" s="20">
        <f t="shared" ref="L413" si="828">(G413*TSS)+K413+25</f>
        <v>4833.9998749999995</v>
      </c>
      <c r="M413" s="12">
        <f t="shared" si="786"/>
        <v>45166.000124999999</v>
      </c>
    </row>
    <row r="414" spans="1:13" x14ac:dyDescent="0.2">
      <c r="A414" s="4">
        <v>411</v>
      </c>
      <c r="B414" s="4" t="s">
        <v>676</v>
      </c>
      <c r="C414" s="4" t="s">
        <v>685</v>
      </c>
      <c r="D414" s="13" t="s">
        <v>16</v>
      </c>
      <c r="E414" s="13" t="s">
        <v>31</v>
      </c>
      <c r="F414" s="4" t="s">
        <v>25</v>
      </c>
      <c r="G414" s="7">
        <v>55000</v>
      </c>
      <c r="H414" s="7">
        <f t="shared" si="782"/>
        <v>1578.5</v>
      </c>
      <c r="I414" s="7">
        <f t="shared" si="783"/>
        <v>1672</v>
      </c>
      <c r="J414" s="7" cm="1">
        <f t="array" ref="J414">G414-(G414*TSS)</f>
        <v>51749.5</v>
      </c>
      <c r="K414" s="8">
        <f t="shared" ref="K414" si="829">IF((J414*12)&lt;=SMAX,0,IF(AND((J414*12)&gt;=SMIN2,(J414*12)&lt;=SMAXN2),(((J414*12)-SMIN2)*PORCN1)/12,IF(AND((J414*12)&gt;=SMIN3,(J414*12)&lt;=SMAXN3),(((((J414*12)-SMIN3)*PORCN2)+VAFN3)/12),(((((J414*12)-SMAXN4)*PORCN3)+VAFN4)/12))))</f>
        <v>2559.6748749999997</v>
      </c>
      <c r="L414" s="20">
        <f t="shared" ref="L414" si="830">(G414*TSS)+K414+25</f>
        <v>5835.1748749999997</v>
      </c>
      <c r="M414" s="12">
        <f t="shared" si="786"/>
        <v>49164.825125000003</v>
      </c>
    </row>
    <row r="415" spans="1:13" x14ac:dyDescent="0.2">
      <c r="A415" s="3">
        <v>412</v>
      </c>
      <c r="B415" s="4" t="s">
        <v>677</v>
      </c>
      <c r="C415" s="4" t="s">
        <v>687</v>
      </c>
      <c r="D415" s="13" t="s">
        <v>21</v>
      </c>
      <c r="E415" s="13" t="s">
        <v>31</v>
      </c>
      <c r="F415" s="4" t="s">
        <v>244</v>
      </c>
      <c r="G415" s="7">
        <v>60000</v>
      </c>
      <c r="H415" s="7">
        <f t="shared" si="782"/>
        <v>1722</v>
      </c>
      <c r="I415" s="7">
        <f t="shared" si="783"/>
        <v>1824</v>
      </c>
      <c r="J415" s="7" cm="1">
        <f t="array" ref="J415">G415-(G415*TSS)</f>
        <v>56454</v>
      </c>
      <c r="K415" s="8">
        <f t="shared" ref="K415" si="831">IF((J415*12)&lt;=SMAX,0,IF(AND((J415*12)&gt;=SMIN2,(J415*12)&lt;=SMAXN2),(((J415*12)-SMIN2)*PORCN1)/12,IF(AND((J415*12)&gt;=SMIN3,(J415*12)&lt;=SMAXN3),(((((J415*12)-SMIN3)*PORCN2)+VAFN3)/12),(((((J415*12)-SMAXN4)*PORCN3)+VAFN4)/12))))</f>
        <v>3486.6498333333329</v>
      </c>
      <c r="L415" s="20">
        <f t="shared" ref="L415" si="832">(G415*TSS)+K415+25</f>
        <v>7057.6498333333329</v>
      </c>
      <c r="M415" s="12">
        <f t="shared" si="786"/>
        <v>52942.350166666671</v>
      </c>
    </row>
    <row r="416" spans="1:13" x14ac:dyDescent="0.2">
      <c r="A416" s="4">
        <v>413</v>
      </c>
      <c r="B416" s="4" t="s">
        <v>679</v>
      </c>
      <c r="C416" s="4" t="s">
        <v>689</v>
      </c>
      <c r="D416" s="13" t="s">
        <v>16</v>
      </c>
      <c r="E416" s="13" t="s">
        <v>31</v>
      </c>
      <c r="F416" s="4" t="s">
        <v>224</v>
      </c>
      <c r="G416" s="7">
        <v>35000</v>
      </c>
      <c r="H416" s="7">
        <f t="shared" si="782"/>
        <v>1004.5</v>
      </c>
      <c r="I416" s="7">
        <f t="shared" si="783"/>
        <v>1064</v>
      </c>
      <c r="J416" s="7" cm="1">
        <f t="array" ref="J416">G416-(G416*TSS)</f>
        <v>32931.5</v>
      </c>
      <c r="K416" s="8">
        <f t="shared" ref="K416" si="833">IF((J416*12)&lt;=SMAX,0,IF(AND((J416*12)&gt;=SMIN2,(J416*12)&lt;=SMAXN2),(((J416*12)-SMIN2)*PORCN1)/12,IF(AND((J416*12)&gt;=SMIN3,(J416*12)&lt;=SMAXN3),(((((J416*12)-SMIN3)*PORCN2)+VAFN3)/12),(((((J416*12)-SMAXN4)*PORCN3)+VAFN4)/12))))</f>
        <v>0</v>
      </c>
      <c r="L416" s="20">
        <f t="shared" ref="L416" si="834">(G416*TSS)+K416+25</f>
        <v>2093.5</v>
      </c>
      <c r="M416" s="12">
        <f t="shared" si="786"/>
        <v>32906.5</v>
      </c>
    </row>
    <row r="417" spans="1:13" x14ac:dyDescent="0.2">
      <c r="A417" s="3">
        <v>414</v>
      </c>
      <c r="B417" s="4" t="s">
        <v>681</v>
      </c>
      <c r="C417" s="4" t="s">
        <v>578</v>
      </c>
      <c r="D417" s="13" t="s">
        <v>21</v>
      </c>
      <c r="E417" s="13" t="s">
        <v>31</v>
      </c>
      <c r="F417" s="4" t="s">
        <v>117</v>
      </c>
      <c r="G417" s="7">
        <v>26000</v>
      </c>
      <c r="H417" s="7">
        <f t="shared" si="782"/>
        <v>746.2</v>
      </c>
      <c r="I417" s="7">
        <f t="shared" si="783"/>
        <v>790.4</v>
      </c>
      <c r="J417" s="7" cm="1">
        <f t="array" ref="J417">G417-(G417*TSS)</f>
        <v>24463.4</v>
      </c>
      <c r="K417" s="8">
        <f t="shared" ref="K417" si="835">IF((J417*12)&lt;=SMAX,0,IF(AND((J417*12)&gt;=SMIN2,(J417*12)&lt;=SMAXN2),(((J417*12)-SMIN2)*PORCN1)/12,IF(AND((J417*12)&gt;=SMIN3,(J417*12)&lt;=SMAXN3),(((((J417*12)-SMIN3)*PORCN2)+VAFN3)/12),(((((J417*12)-SMAXN4)*PORCN3)+VAFN4)/12))))</f>
        <v>0</v>
      </c>
      <c r="L417" s="20">
        <f t="shared" ref="L417" si="836">(G417*TSS)+K417+25</f>
        <v>1561.6</v>
      </c>
      <c r="M417" s="12">
        <f t="shared" si="786"/>
        <v>24438.400000000001</v>
      </c>
    </row>
    <row r="418" spans="1:13" x14ac:dyDescent="0.2">
      <c r="A418" s="4">
        <v>415</v>
      </c>
      <c r="B418" s="4" t="s">
        <v>682</v>
      </c>
      <c r="C418" s="4" t="s">
        <v>692</v>
      </c>
      <c r="D418" s="13" t="s">
        <v>16</v>
      </c>
      <c r="E418" s="13" t="s">
        <v>31</v>
      </c>
      <c r="F418" s="4" t="s">
        <v>41</v>
      </c>
      <c r="G418" s="7">
        <v>110000</v>
      </c>
      <c r="H418" s="7">
        <f t="shared" si="782"/>
        <v>3157</v>
      </c>
      <c r="I418" s="7">
        <f t="shared" si="783"/>
        <v>3344</v>
      </c>
      <c r="J418" s="7" cm="1">
        <f t="array" ref="J418">G418-(G418*TSS)</f>
        <v>103499</v>
      </c>
      <c r="K418" s="8">
        <f t="shared" ref="K418" si="837">IF((J418*12)&lt;=SMAX,0,IF(AND((J418*12)&gt;=SMIN2,(J418*12)&lt;=SMAXN2),(((J418*12)-SMIN2)*PORCN1)/12,IF(AND((J418*12)&gt;=SMIN3,(J418*12)&lt;=SMAXN3),(((((J418*12)-SMIN3)*PORCN2)+VAFN3)/12),(((((J418*12)-SMAXN4)*PORCN3)+VAFN4)/12))))</f>
        <v>14457.687291666667</v>
      </c>
      <c r="L418" s="20">
        <f t="shared" ref="L418" si="838">(G418*TSS)+K418+25</f>
        <v>20983.687291666669</v>
      </c>
      <c r="M418" s="12">
        <f t="shared" si="786"/>
        <v>89016.312708333338</v>
      </c>
    </row>
    <row r="419" spans="1:13" x14ac:dyDescent="0.2">
      <c r="A419" s="3">
        <v>416</v>
      </c>
      <c r="B419" s="4" t="s">
        <v>683</v>
      </c>
      <c r="C419" s="4" t="s">
        <v>194</v>
      </c>
      <c r="D419" s="13" t="s">
        <v>21</v>
      </c>
      <c r="E419" s="13" t="s">
        <v>31</v>
      </c>
      <c r="F419" s="4" t="s">
        <v>25</v>
      </c>
      <c r="G419" s="7">
        <v>26000</v>
      </c>
      <c r="H419" s="7">
        <f t="shared" si="782"/>
        <v>746.2</v>
      </c>
      <c r="I419" s="7">
        <f t="shared" si="783"/>
        <v>790.4</v>
      </c>
      <c r="J419" s="7" cm="1">
        <f t="array" ref="J419">G419-(G419*TSS)</f>
        <v>24463.4</v>
      </c>
      <c r="K419" s="8">
        <f t="shared" ref="K419" si="839">IF((J419*12)&lt;=SMAX,0,IF(AND((J419*12)&gt;=SMIN2,(J419*12)&lt;=SMAXN2),(((J419*12)-SMIN2)*PORCN1)/12,IF(AND((J419*12)&gt;=SMIN3,(J419*12)&lt;=SMAXN3),(((((J419*12)-SMIN3)*PORCN2)+VAFN3)/12),(((((J419*12)-SMAXN4)*PORCN3)+VAFN4)/12))))</f>
        <v>0</v>
      </c>
      <c r="L419" s="20">
        <f t="shared" ref="L419" si="840">(G419*TSS)+K419+25</f>
        <v>1561.6</v>
      </c>
      <c r="M419" s="12">
        <f t="shared" si="786"/>
        <v>24438.400000000001</v>
      </c>
    </row>
    <row r="420" spans="1:13" x14ac:dyDescent="0.2">
      <c r="A420" s="4">
        <v>417</v>
      </c>
      <c r="B420" s="4" t="s">
        <v>684</v>
      </c>
      <c r="C420" s="4" t="s">
        <v>695</v>
      </c>
      <c r="D420" s="13" t="s">
        <v>21</v>
      </c>
      <c r="E420" s="13" t="s">
        <v>31</v>
      </c>
      <c r="F420" s="4" t="s">
        <v>25</v>
      </c>
      <c r="G420" s="7">
        <v>45000</v>
      </c>
      <c r="H420" s="7">
        <f t="shared" si="782"/>
        <v>1291.5</v>
      </c>
      <c r="I420" s="7">
        <f t="shared" si="783"/>
        <v>1368</v>
      </c>
      <c r="J420" s="7" cm="1">
        <f t="array" ref="J420">G420-(G420*TSS)</f>
        <v>42340.5</v>
      </c>
      <c r="K420" s="8">
        <f t="shared" ref="K420" si="841">IF((J420*12)&lt;=SMAX,0,IF(AND((J420*12)&gt;=SMIN2,(J420*12)&lt;=SMAXN2),(((J420*12)-SMIN2)*PORCN1)/12,IF(AND((J420*12)&gt;=SMIN3,(J420*12)&lt;=SMAXN3),(((((J420*12)-SMIN3)*PORCN2)+VAFN3)/12),(((((J420*12)-SMAXN4)*PORCN3)+VAFN4)/12))))</f>
        <v>1148.3248749999998</v>
      </c>
      <c r="L420" s="20">
        <f t="shared" ref="L420" si="842">(G420*TSS)+K420+25</f>
        <v>3832.8248749999998</v>
      </c>
      <c r="M420" s="12">
        <f t="shared" si="786"/>
        <v>41167.175125000002</v>
      </c>
    </row>
    <row r="421" spans="1:13" x14ac:dyDescent="0.2">
      <c r="A421" s="3">
        <v>418</v>
      </c>
      <c r="B421" s="4" t="s">
        <v>686</v>
      </c>
      <c r="C421" s="4" t="s">
        <v>308</v>
      </c>
      <c r="D421" s="13" t="s">
        <v>21</v>
      </c>
      <c r="E421" s="13" t="s">
        <v>31</v>
      </c>
      <c r="F421" s="4" t="s">
        <v>117</v>
      </c>
      <c r="G421" s="7">
        <v>26000</v>
      </c>
      <c r="H421" s="7">
        <f t="shared" si="782"/>
        <v>746.2</v>
      </c>
      <c r="I421" s="7">
        <f t="shared" si="783"/>
        <v>790.4</v>
      </c>
      <c r="J421" s="7" cm="1">
        <f t="array" ref="J421">G421-(G421*TSS)</f>
        <v>24463.4</v>
      </c>
      <c r="K421" s="8">
        <f t="shared" ref="K421" si="843">IF((J421*12)&lt;=SMAX,0,IF(AND((J421*12)&gt;=SMIN2,(J421*12)&lt;=SMAXN2),(((J421*12)-SMIN2)*PORCN1)/12,IF(AND((J421*12)&gt;=SMIN3,(J421*12)&lt;=SMAXN3),(((((J421*12)-SMIN3)*PORCN2)+VAFN3)/12),(((((J421*12)-SMAXN4)*PORCN3)+VAFN4)/12))))</f>
        <v>0</v>
      </c>
      <c r="L421" s="20">
        <f t="shared" ref="L421" si="844">(G421*TSS)+K421+25</f>
        <v>1561.6</v>
      </c>
      <c r="M421" s="12">
        <f t="shared" si="786"/>
        <v>24438.400000000001</v>
      </c>
    </row>
    <row r="422" spans="1:13" x14ac:dyDescent="0.2">
      <c r="A422" s="4">
        <v>419</v>
      </c>
      <c r="B422" s="4" t="s">
        <v>688</v>
      </c>
      <c r="C422" s="4" t="s">
        <v>678</v>
      </c>
      <c r="D422" s="13" t="s">
        <v>16</v>
      </c>
      <c r="E422" s="13" t="s">
        <v>31</v>
      </c>
      <c r="F422" s="4" t="s">
        <v>25</v>
      </c>
      <c r="G422" s="7">
        <v>30000</v>
      </c>
      <c r="H422" s="7">
        <f t="shared" si="782"/>
        <v>861</v>
      </c>
      <c r="I422" s="7">
        <f t="shared" si="783"/>
        <v>912</v>
      </c>
      <c r="J422" s="7" cm="1">
        <f t="array" ref="J422">G422-(G422*TSS)</f>
        <v>28227</v>
      </c>
      <c r="K422" s="8">
        <f t="shared" ref="K422" si="845">IF((J422*12)&lt;=SMAX,0,IF(AND((J422*12)&gt;=SMIN2,(J422*12)&lt;=SMAXN2),(((J422*12)-SMIN2)*PORCN1)/12,IF(AND((J422*12)&gt;=SMIN3,(J422*12)&lt;=SMAXN3),(((((J422*12)-SMIN3)*PORCN2)+VAFN3)/12),(((((J422*12)-SMAXN4)*PORCN3)+VAFN4)/12))))</f>
        <v>0</v>
      </c>
      <c r="L422" s="20">
        <f t="shared" ref="L422" si="846">(G422*TSS)+K422+25</f>
        <v>1798</v>
      </c>
      <c r="M422" s="12">
        <f t="shared" si="786"/>
        <v>28202</v>
      </c>
    </row>
    <row r="423" spans="1:13" x14ac:dyDescent="0.2">
      <c r="A423" s="3">
        <v>420</v>
      </c>
      <c r="B423" s="4" t="s">
        <v>690</v>
      </c>
      <c r="C423" s="4" t="s">
        <v>581</v>
      </c>
      <c r="D423" s="13" t="s">
        <v>16</v>
      </c>
      <c r="E423" s="13" t="s">
        <v>31</v>
      </c>
      <c r="F423" s="4" t="s">
        <v>200</v>
      </c>
      <c r="G423" s="7">
        <v>35000</v>
      </c>
      <c r="H423" s="7">
        <f t="shared" si="782"/>
        <v>1004.5</v>
      </c>
      <c r="I423" s="7">
        <f t="shared" si="783"/>
        <v>1064</v>
      </c>
      <c r="J423" s="7" cm="1">
        <f t="array" ref="J423">G423-(G423*TSS)</f>
        <v>32931.5</v>
      </c>
      <c r="K423" s="8">
        <f t="shared" ref="K423" si="847">IF((J423*12)&lt;=SMAX,0,IF(AND((J423*12)&gt;=SMIN2,(J423*12)&lt;=SMAXN2),(((J423*12)-SMIN2)*PORCN1)/12,IF(AND((J423*12)&gt;=SMIN3,(J423*12)&lt;=SMAXN3),(((((J423*12)-SMIN3)*PORCN2)+VAFN3)/12),(((((J423*12)-SMAXN4)*PORCN3)+VAFN4)/12))))</f>
        <v>0</v>
      </c>
      <c r="L423" s="20">
        <f t="shared" ref="L423" si="848">(G423*TSS)+K423+25</f>
        <v>2093.5</v>
      </c>
      <c r="M423" s="12">
        <f t="shared" si="786"/>
        <v>32906.5</v>
      </c>
    </row>
    <row r="424" spans="1:13" x14ac:dyDescent="0.2">
      <c r="A424" s="4">
        <v>421</v>
      </c>
      <c r="B424" s="4" t="s">
        <v>691</v>
      </c>
      <c r="C424" s="4" t="s">
        <v>223</v>
      </c>
      <c r="D424" s="13" t="s">
        <v>16</v>
      </c>
      <c r="E424" s="13" t="s">
        <v>31</v>
      </c>
      <c r="F424" s="4" t="s">
        <v>41</v>
      </c>
      <c r="G424" s="7">
        <v>40000</v>
      </c>
      <c r="H424" s="7">
        <f t="shared" si="782"/>
        <v>1148</v>
      </c>
      <c r="I424" s="7">
        <f t="shared" si="783"/>
        <v>1216</v>
      </c>
      <c r="J424" s="7" cm="1">
        <f t="array" ref="J424">G424-(G424*TSS)</f>
        <v>37636</v>
      </c>
      <c r="K424" s="8">
        <f t="shared" ref="K424" si="849">IF((J424*12)&lt;=SMAX,0,IF(AND((J424*12)&gt;=SMIN2,(J424*12)&lt;=SMAXN2),(((J424*12)-SMIN2)*PORCN1)/12,IF(AND((J424*12)&gt;=SMIN3,(J424*12)&lt;=SMAXN3),(((((J424*12)-SMIN3)*PORCN2)+VAFN3)/12),(((((J424*12)-SMAXN4)*PORCN3)+VAFN4)/12))))</f>
        <v>442.64987499999984</v>
      </c>
      <c r="L424" s="20">
        <f t="shared" ref="L424" si="850">(G424*TSS)+K424+25</f>
        <v>2831.6498750000001</v>
      </c>
      <c r="M424" s="12">
        <f t="shared" si="786"/>
        <v>37168.350124999997</v>
      </c>
    </row>
    <row r="425" spans="1:13" x14ac:dyDescent="0.2">
      <c r="A425" s="3">
        <v>422</v>
      </c>
      <c r="B425" s="4" t="s">
        <v>693</v>
      </c>
      <c r="C425" s="4" t="s">
        <v>701</v>
      </c>
      <c r="D425" s="13" t="s">
        <v>21</v>
      </c>
      <c r="E425" s="13" t="s">
        <v>31</v>
      </c>
      <c r="F425" s="4" t="s">
        <v>25</v>
      </c>
      <c r="G425" s="7">
        <v>55000</v>
      </c>
      <c r="H425" s="7">
        <f t="shared" si="782"/>
        <v>1578.5</v>
      </c>
      <c r="I425" s="7">
        <f t="shared" si="783"/>
        <v>1672</v>
      </c>
      <c r="J425" s="7" cm="1">
        <f t="array" ref="J425">G425-(G425*TSS)</f>
        <v>51749.5</v>
      </c>
      <c r="K425" s="8">
        <f t="shared" ref="K425" si="851">IF((J425*12)&lt;=SMAX,0,IF(AND((J425*12)&gt;=SMIN2,(J425*12)&lt;=SMAXN2),(((J425*12)-SMIN2)*PORCN1)/12,IF(AND((J425*12)&gt;=SMIN3,(J425*12)&lt;=SMAXN3),(((((J425*12)-SMIN3)*PORCN2)+VAFN3)/12),(((((J425*12)-SMAXN4)*PORCN3)+VAFN4)/12))))</f>
        <v>2559.6748749999997</v>
      </c>
      <c r="L425" s="20">
        <f t="shared" ref="L425" si="852">(G425*TSS)+K425+25</f>
        <v>5835.1748749999997</v>
      </c>
      <c r="M425" s="12">
        <f t="shared" si="786"/>
        <v>49164.825125000003</v>
      </c>
    </row>
    <row r="426" spans="1:13" x14ac:dyDescent="0.2">
      <c r="A426" s="4">
        <v>423</v>
      </c>
      <c r="B426" s="4" t="s">
        <v>694</v>
      </c>
      <c r="C426" s="4" t="s">
        <v>319</v>
      </c>
      <c r="D426" s="13" t="s">
        <v>21</v>
      </c>
      <c r="E426" s="13" t="s">
        <v>31</v>
      </c>
      <c r="F426" s="4" t="s">
        <v>200</v>
      </c>
      <c r="G426" s="7">
        <v>25000</v>
      </c>
      <c r="H426" s="7">
        <f t="shared" si="782"/>
        <v>717.5</v>
      </c>
      <c r="I426" s="7">
        <f t="shared" si="783"/>
        <v>760</v>
      </c>
      <c r="J426" s="7" cm="1">
        <f t="array" ref="J426">G426-(G426*TSS)</f>
        <v>23522.5</v>
      </c>
      <c r="K426" s="8">
        <f t="shared" ref="K426" si="853">IF((J426*12)&lt;=SMAX,0,IF(AND((J426*12)&gt;=SMIN2,(J426*12)&lt;=SMAXN2),(((J426*12)-SMIN2)*PORCN1)/12,IF(AND((J426*12)&gt;=SMIN3,(J426*12)&lt;=SMAXN3),(((((J426*12)-SMIN3)*PORCN2)+VAFN3)/12),(((((J426*12)-SMAXN4)*PORCN3)+VAFN4)/12))))</f>
        <v>0</v>
      </c>
      <c r="L426" s="20">
        <f t="shared" ref="L426" si="854">(G426*TSS)+K426+25</f>
        <v>1502.5</v>
      </c>
      <c r="M426" s="12">
        <f t="shared" si="786"/>
        <v>23497.5</v>
      </c>
    </row>
    <row r="427" spans="1:13" x14ac:dyDescent="0.2">
      <c r="A427" s="3">
        <v>424</v>
      </c>
      <c r="B427" s="4" t="s">
        <v>696</v>
      </c>
      <c r="C427" s="4" t="s">
        <v>48</v>
      </c>
      <c r="D427" s="13" t="s">
        <v>21</v>
      </c>
      <c r="E427" s="13" t="s">
        <v>31</v>
      </c>
      <c r="F427" s="4" t="s">
        <v>41</v>
      </c>
      <c r="G427" s="7">
        <v>16500</v>
      </c>
      <c r="H427" s="7">
        <f t="shared" si="782"/>
        <v>473.55</v>
      </c>
      <c r="I427" s="7">
        <f t="shared" si="783"/>
        <v>501.6</v>
      </c>
      <c r="J427" s="7" cm="1">
        <f t="array" ref="J427">G427-(G427*TSS)</f>
        <v>15524.85</v>
      </c>
      <c r="K427" s="8">
        <f t="shared" ref="K427" si="855">IF((J427*12)&lt;=SMAX,0,IF(AND((J427*12)&gt;=SMIN2,(J427*12)&lt;=SMAXN2),(((J427*12)-SMIN2)*PORCN1)/12,IF(AND((J427*12)&gt;=SMIN3,(J427*12)&lt;=SMAXN3),(((((J427*12)-SMIN3)*PORCN2)+VAFN3)/12),(((((J427*12)-SMAXN4)*PORCN3)+VAFN4)/12))))</f>
        <v>0</v>
      </c>
      <c r="L427" s="20">
        <f t="shared" ref="L427" si="856">(G427*TSS)+K427+25</f>
        <v>1000.15</v>
      </c>
      <c r="M427" s="12">
        <f t="shared" si="786"/>
        <v>15499.85</v>
      </c>
    </row>
    <row r="428" spans="1:13" x14ac:dyDescent="0.2">
      <c r="A428" s="4">
        <v>425</v>
      </c>
      <c r="B428" s="4" t="s">
        <v>697</v>
      </c>
      <c r="C428" s="4" t="s">
        <v>48</v>
      </c>
      <c r="D428" s="13" t="s">
        <v>21</v>
      </c>
      <c r="E428" s="13" t="s">
        <v>31</v>
      </c>
      <c r="F428" s="4" t="s">
        <v>22</v>
      </c>
      <c r="G428" s="7">
        <v>16500</v>
      </c>
      <c r="H428" s="7">
        <f t="shared" si="782"/>
        <v>473.55</v>
      </c>
      <c r="I428" s="7">
        <f t="shared" si="783"/>
        <v>501.6</v>
      </c>
      <c r="J428" s="7" cm="1">
        <f t="array" ref="J428">G428-(G428*TSS)</f>
        <v>15524.85</v>
      </c>
      <c r="K428" s="8">
        <f t="shared" ref="K428" si="857">IF((J428*12)&lt;=SMAX,0,IF(AND((J428*12)&gt;=SMIN2,(J428*12)&lt;=SMAXN2),(((J428*12)-SMIN2)*PORCN1)/12,IF(AND((J428*12)&gt;=SMIN3,(J428*12)&lt;=SMAXN3),(((((J428*12)-SMIN3)*PORCN2)+VAFN3)/12),(((((J428*12)-SMAXN4)*PORCN3)+VAFN4)/12))))</f>
        <v>0</v>
      </c>
      <c r="L428" s="20">
        <f t="shared" ref="L428" si="858">(G428*TSS)+K428+25</f>
        <v>1000.15</v>
      </c>
      <c r="M428" s="12">
        <f t="shared" si="786"/>
        <v>15499.85</v>
      </c>
    </row>
    <row r="429" spans="1:13" x14ac:dyDescent="0.2">
      <c r="A429" s="3">
        <v>426</v>
      </c>
      <c r="B429" s="4" t="s">
        <v>698</v>
      </c>
      <c r="C429" s="4" t="s">
        <v>48</v>
      </c>
      <c r="D429" s="13" t="s">
        <v>16</v>
      </c>
      <c r="E429" s="13" t="s">
        <v>31</v>
      </c>
      <c r="F429" s="4" t="s">
        <v>200</v>
      </c>
      <c r="G429" s="7">
        <v>16500</v>
      </c>
      <c r="H429" s="7">
        <f t="shared" si="782"/>
        <v>473.55</v>
      </c>
      <c r="I429" s="7">
        <f t="shared" si="783"/>
        <v>501.6</v>
      </c>
      <c r="J429" s="7" cm="1">
        <f t="array" ref="J429">G429-(G429*TSS)</f>
        <v>15524.85</v>
      </c>
      <c r="K429" s="8">
        <f t="shared" ref="K429" si="859">IF((J429*12)&lt;=SMAX,0,IF(AND((J429*12)&gt;=SMIN2,(J429*12)&lt;=SMAXN2),(((J429*12)-SMIN2)*PORCN1)/12,IF(AND((J429*12)&gt;=SMIN3,(J429*12)&lt;=SMAXN3),(((((J429*12)-SMIN3)*PORCN2)+VAFN3)/12),(((((J429*12)-SMAXN4)*PORCN3)+VAFN4)/12))))</f>
        <v>0</v>
      </c>
      <c r="L429" s="20">
        <f t="shared" ref="L429" si="860">(G429*TSS)+K429+25</f>
        <v>1000.15</v>
      </c>
      <c r="M429" s="12">
        <f t="shared" si="786"/>
        <v>15499.85</v>
      </c>
    </row>
    <row r="430" spans="1:13" x14ac:dyDescent="0.2">
      <c r="A430" s="4">
        <v>427</v>
      </c>
      <c r="B430" s="4" t="s">
        <v>699</v>
      </c>
      <c r="C430" s="4" t="s">
        <v>48</v>
      </c>
      <c r="D430" s="13" t="s">
        <v>21</v>
      </c>
      <c r="E430" s="13" t="s">
        <v>31</v>
      </c>
      <c r="F430" s="4" t="s">
        <v>22</v>
      </c>
      <c r="G430" s="7">
        <v>16500</v>
      </c>
      <c r="H430" s="7">
        <f t="shared" si="782"/>
        <v>473.55</v>
      </c>
      <c r="I430" s="7">
        <f t="shared" si="783"/>
        <v>501.6</v>
      </c>
      <c r="J430" s="7" cm="1">
        <f t="array" ref="J430">G430-(G430*TSS)</f>
        <v>15524.85</v>
      </c>
      <c r="K430" s="8">
        <f t="shared" ref="K430" si="861">IF((J430*12)&lt;=SMAX,0,IF(AND((J430*12)&gt;=SMIN2,(J430*12)&lt;=SMAXN2),(((J430*12)-SMIN2)*PORCN1)/12,IF(AND((J430*12)&gt;=SMIN3,(J430*12)&lt;=SMAXN3),(((((J430*12)-SMIN3)*PORCN2)+VAFN3)/12),(((((J430*12)-SMAXN4)*PORCN3)+VAFN4)/12))))</f>
        <v>0</v>
      </c>
      <c r="L430" s="20">
        <f t="shared" ref="L430" si="862">(G430*TSS)+K430+25</f>
        <v>1000.15</v>
      </c>
      <c r="M430" s="12">
        <f t="shared" si="786"/>
        <v>15499.85</v>
      </c>
    </row>
    <row r="431" spans="1:13" x14ac:dyDescent="0.2">
      <c r="A431" s="3">
        <v>428</v>
      </c>
      <c r="B431" s="4" t="s">
        <v>700</v>
      </c>
      <c r="C431" s="4" t="s">
        <v>319</v>
      </c>
      <c r="D431" s="13" t="s">
        <v>21</v>
      </c>
      <c r="E431" s="13" t="s">
        <v>31</v>
      </c>
      <c r="F431" s="4" t="s">
        <v>372</v>
      </c>
      <c r="G431" s="7">
        <v>25000</v>
      </c>
      <c r="H431" s="7">
        <f t="shared" si="782"/>
        <v>717.5</v>
      </c>
      <c r="I431" s="7">
        <f t="shared" si="783"/>
        <v>760</v>
      </c>
      <c r="J431" s="7" cm="1">
        <f t="array" ref="J431">G431-(G431*TSS)</f>
        <v>23522.5</v>
      </c>
      <c r="K431" s="8">
        <f t="shared" ref="K431" si="863">IF((J431*12)&lt;=SMAX,0,IF(AND((J431*12)&gt;=SMIN2,(J431*12)&lt;=SMAXN2),(((J431*12)-SMIN2)*PORCN1)/12,IF(AND((J431*12)&gt;=SMIN3,(J431*12)&lt;=SMAXN3),(((((J431*12)-SMIN3)*PORCN2)+VAFN3)/12),(((((J431*12)-SMAXN4)*PORCN3)+VAFN4)/12))))</f>
        <v>0</v>
      </c>
      <c r="L431" s="20">
        <f t="shared" ref="L431" si="864">(G431*TSS)+K431+25</f>
        <v>1502.5</v>
      </c>
      <c r="M431" s="12">
        <f t="shared" si="786"/>
        <v>23497.5</v>
      </c>
    </row>
    <row r="432" spans="1:13" x14ac:dyDescent="0.2">
      <c r="A432" s="4">
        <v>429</v>
      </c>
      <c r="B432" s="4" t="s">
        <v>702</v>
      </c>
      <c r="C432" s="4" t="s">
        <v>48</v>
      </c>
      <c r="D432" s="13" t="s">
        <v>16</v>
      </c>
      <c r="E432" s="13" t="s">
        <v>31</v>
      </c>
      <c r="F432" s="4" t="s">
        <v>203</v>
      </c>
      <c r="G432" s="7">
        <v>16500</v>
      </c>
      <c r="H432" s="7">
        <f t="shared" si="782"/>
        <v>473.55</v>
      </c>
      <c r="I432" s="7">
        <f t="shared" si="783"/>
        <v>501.6</v>
      </c>
      <c r="J432" s="7" cm="1">
        <f t="array" ref="J432">G432-(G432*TSS)</f>
        <v>15524.85</v>
      </c>
      <c r="K432" s="8">
        <f t="shared" ref="K432" si="865">IF((J432*12)&lt;=SMAX,0,IF(AND((J432*12)&gt;=SMIN2,(J432*12)&lt;=SMAXN2),(((J432*12)-SMIN2)*PORCN1)/12,IF(AND((J432*12)&gt;=SMIN3,(J432*12)&lt;=SMAXN3),(((((J432*12)-SMIN3)*PORCN2)+VAFN3)/12),(((((J432*12)-SMAXN4)*PORCN3)+VAFN4)/12))))</f>
        <v>0</v>
      </c>
      <c r="L432" s="20">
        <f t="shared" ref="L432" si="866">(G432*TSS)+K432+25</f>
        <v>1000.15</v>
      </c>
      <c r="M432" s="12">
        <f t="shared" si="786"/>
        <v>15499.85</v>
      </c>
    </row>
    <row r="433" spans="1:13" x14ac:dyDescent="0.2">
      <c r="A433" s="3">
        <v>430</v>
      </c>
      <c r="B433" s="4" t="s">
        <v>703</v>
      </c>
      <c r="C433" s="4" t="s">
        <v>710</v>
      </c>
      <c r="D433" s="13" t="s">
        <v>21</v>
      </c>
      <c r="E433" s="13" t="s">
        <v>31</v>
      </c>
      <c r="F433" s="4" t="s">
        <v>49</v>
      </c>
      <c r="G433" s="7">
        <v>20000</v>
      </c>
      <c r="H433" s="7">
        <f t="shared" si="782"/>
        <v>574</v>
      </c>
      <c r="I433" s="7">
        <f t="shared" si="783"/>
        <v>608</v>
      </c>
      <c r="J433" s="7" cm="1">
        <f t="array" ref="J433">G433-(G433*TSS)</f>
        <v>18818</v>
      </c>
      <c r="K433" s="8">
        <f t="shared" ref="K433" si="867">IF((J433*12)&lt;=SMAX,0,IF(AND((J433*12)&gt;=SMIN2,(J433*12)&lt;=SMAXN2),(((J433*12)-SMIN2)*PORCN1)/12,IF(AND((J433*12)&gt;=SMIN3,(J433*12)&lt;=SMAXN3),(((((J433*12)-SMIN3)*PORCN2)+VAFN3)/12),(((((J433*12)-SMAXN4)*PORCN3)+VAFN4)/12))))</f>
        <v>0</v>
      </c>
      <c r="L433" s="20">
        <f t="shared" ref="L433" si="868">(G433*TSS)+K433+25</f>
        <v>1207</v>
      </c>
      <c r="M433" s="12">
        <f t="shared" si="786"/>
        <v>18793</v>
      </c>
    </row>
    <row r="434" spans="1:13" x14ac:dyDescent="0.2">
      <c r="A434" s="4">
        <v>431</v>
      </c>
      <c r="B434" s="4" t="s">
        <v>704</v>
      </c>
      <c r="C434" s="4" t="s">
        <v>712</v>
      </c>
      <c r="D434" s="13" t="s">
        <v>21</v>
      </c>
      <c r="E434" s="13" t="s">
        <v>31</v>
      </c>
      <c r="F434" s="4" t="s">
        <v>49</v>
      </c>
      <c r="G434" s="7">
        <v>25000</v>
      </c>
      <c r="H434" s="7">
        <f t="shared" si="782"/>
        <v>717.5</v>
      </c>
      <c r="I434" s="7">
        <f t="shared" si="783"/>
        <v>760</v>
      </c>
      <c r="J434" s="7" cm="1">
        <f t="array" ref="J434">G434-(G434*TSS)</f>
        <v>23522.5</v>
      </c>
      <c r="K434" s="8">
        <f t="shared" ref="K434" si="869">IF((J434*12)&lt;=SMAX,0,IF(AND((J434*12)&gt;=SMIN2,(J434*12)&lt;=SMAXN2),(((J434*12)-SMIN2)*PORCN1)/12,IF(AND((J434*12)&gt;=SMIN3,(J434*12)&lt;=SMAXN3),(((((J434*12)-SMIN3)*PORCN2)+VAFN3)/12),(((((J434*12)-SMAXN4)*PORCN3)+VAFN4)/12))))</f>
        <v>0</v>
      </c>
      <c r="L434" s="20">
        <f t="shared" ref="L434" si="870">(G434*TSS)+K434+25</f>
        <v>1502.5</v>
      </c>
      <c r="M434" s="12">
        <f t="shared" si="786"/>
        <v>23497.5</v>
      </c>
    </row>
    <row r="435" spans="1:13" x14ac:dyDescent="0.2">
      <c r="A435" s="3">
        <v>432</v>
      </c>
      <c r="B435" s="4" t="s">
        <v>705</v>
      </c>
      <c r="C435" s="4" t="s">
        <v>439</v>
      </c>
      <c r="D435" s="13" t="s">
        <v>21</v>
      </c>
      <c r="E435" s="13" t="s">
        <v>31</v>
      </c>
      <c r="F435" s="4" t="s">
        <v>49</v>
      </c>
      <c r="G435" s="7">
        <v>35000</v>
      </c>
      <c r="H435" s="7">
        <f t="shared" si="782"/>
        <v>1004.5</v>
      </c>
      <c r="I435" s="7">
        <f t="shared" si="783"/>
        <v>1064</v>
      </c>
      <c r="J435" s="7" cm="1">
        <f t="array" ref="J435">G435-(G435*TSS)</f>
        <v>32931.5</v>
      </c>
      <c r="K435" s="8">
        <f t="shared" ref="K435" si="871">IF((J435*12)&lt;=SMAX,0,IF(AND((J435*12)&gt;=SMIN2,(J435*12)&lt;=SMAXN2),(((J435*12)-SMIN2)*PORCN1)/12,IF(AND((J435*12)&gt;=SMIN3,(J435*12)&lt;=SMAXN3),(((((J435*12)-SMIN3)*PORCN2)+VAFN3)/12),(((((J435*12)-SMAXN4)*PORCN3)+VAFN4)/12))))</f>
        <v>0</v>
      </c>
      <c r="L435" s="20">
        <f t="shared" ref="L435" si="872">(G435*TSS)+K435+25</f>
        <v>2093.5</v>
      </c>
      <c r="M435" s="12">
        <f t="shared" si="786"/>
        <v>32906.5</v>
      </c>
    </row>
    <row r="436" spans="1:13" x14ac:dyDescent="0.2">
      <c r="A436" s="4">
        <v>433</v>
      </c>
      <c r="B436" s="4" t="s">
        <v>706</v>
      </c>
      <c r="C436" s="4" t="s">
        <v>67</v>
      </c>
      <c r="D436" s="13" t="s">
        <v>21</v>
      </c>
      <c r="E436" s="13" t="s">
        <v>31</v>
      </c>
      <c r="F436" s="4" t="s">
        <v>49</v>
      </c>
      <c r="G436" s="7">
        <v>25000</v>
      </c>
      <c r="H436" s="7">
        <f t="shared" si="782"/>
        <v>717.5</v>
      </c>
      <c r="I436" s="7">
        <f t="shared" si="783"/>
        <v>760</v>
      </c>
      <c r="J436" s="7" cm="1">
        <f t="array" ref="J436">G436-(G436*TSS)</f>
        <v>23522.5</v>
      </c>
      <c r="K436" s="8">
        <f t="shared" ref="K436" si="873">IF((J436*12)&lt;=SMAX,0,IF(AND((J436*12)&gt;=SMIN2,(J436*12)&lt;=SMAXN2),(((J436*12)-SMIN2)*PORCN1)/12,IF(AND((J436*12)&gt;=SMIN3,(J436*12)&lt;=SMAXN3),(((((J436*12)-SMIN3)*PORCN2)+VAFN3)/12),(((((J436*12)-SMAXN4)*PORCN3)+VAFN4)/12))))</f>
        <v>0</v>
      </c>
      <c r="L436" s="20">
        <f t="shared" ref="L436" si="874">(G436*TSS)+K436+25</f>
        <v>1502.5</v>
      </c>
      <c r="M436" s="12">
        <f t="shared" si="786"/>
        <v>23497.5</v>
      </c>
    </row>
    <row r="437" spans="1:13" x14ac:dyDescent="0.2">
      <c r="A437" s="3">
        <v>434</v>
      </c>
      <c r="B437" s="4" t="s">
        <v>707</v>
      </c>
      <c r="C437" s="4" t="s">
        <v>439</v>
      </c>
      <c r="D437" s="13" t="s">
        <v>16</v>
      </c>
      <c r="E437" s="13" t="s">
        <v>31</v>
      </c>
      <c r="F437" s="4" t="s">
        <v>203</v>
      </c>
      <c r="G437" s="7">
        <v>35000</v>
      </c>
      <c r="H437" s="7">
        <f t="shared" si="782"/>
        <v>1004.5</v>
      </c>
      <c r="I437" s="7">
        <f t="shared" si="783"/>
        <v>1064</v>
      </c>
      <c r="J437" s="7" cm="1">
        <f t="array" ref="J437">G437-(G437*TSS)</f>
        <v>32931.5</v>
      </c>
      <c r="K437" s="8">
        <f t="shared" ref="K437" si="875">IF((J437*12)&lt;=SMAX,0,IF(AND((J437*12)&gt;=SMIN2,(J437*12)&lt;=SMAXN2),(((J437*12)-SMIN2)*PORCN1)/12,IF(AND((J437*12)&gt;=SMIN3,(J437*12)&lt;=SMAXN3),(((((J437*12)-SMIN3)*PORCN2)+VAFN3)/12),(((((J437*12)-SMAXN4)*PORCN3)+VAFN4)/12))))</f>
        <v>0</v>
      </c>
      <c r="L437" s="20">
        <f t="shared" ref="L437" si="876">(G437*TSS)+K437+25</f>
        <v>2093.5</v>
      </c>
      <c r="M437" s="12">
        <f t="shared" si="786"/>
        <v>32906.5</v>
      </c>
    </row>
    <row r="438" spans="1:13" x14ac:dyDescent="0.2">
      <c r="A438" s="4">
        <v>435</v>
      </c>
      <c r="B438" s="4" t="s">
        <v>708</v>
      </c>
      <c r="C438" s="4" t="s">
        <v>308</v>
      </c>
      <c r="D438" s="13" t="s">
        <v>21</v>
      </c>
      <c r="E438" s="13" t="s">
        <v>31</v>
      </c>
      <c r="F438" s="4" t="s">
        <v>49</v>
      </c>
      <c r="G438" s="7">
        <v>30000</v>
      </c>
      <c r="H438" s="7">
        <f t="shared" si="782"/>
        <v>861</v>
      </c>
      <c r="I438" s="7">
        <f t="shared" si="783"/>
        <v>912</v>
      </c>
      <c r="J438" s="7" cm="1">
        <f t="array" ref="J438">G438-(G438*TSS)</f>
        <v>28227</v>
      </c>
      <c r="K438" s="8">
        <f t="shared" ref="K438" si="877">IF((J438*12)&lt;=SMAX,0,IF(AND((J438*12)&gt;=SMIN2,(J438*12)&lt;=SMAXN2),(((J438*12)-SMIN2)*PORCN1)/12,IF(AND((J438*12)&gt;=SMIN3,(J438*12)&lt;=SMAXN3),(((((J438*12)-SMIN3)*PORCN2)+VAFN3)/12),(((((J438*12)-SMAXN4)*PORCN3)+VAFN4)/12))))</f>
        <v>0</v>
      </c>
      <c r="L438" s="20">
        <f t="shared" ref="L438" si="878">(G438*TSS)+K438+25</f>
        <v>1798</v>
      </c>
      <c r="M438" s="12">
        <f t="shared" si="786"/>
        <v>28202</v>
      </c>
    </row>
    <row r="439" spans="1:13" x14ac:dyDescent="0.2">
      <c r="A439" s="3">
        <v>436</v>
      </c>
      <c r="B439" s="4" t="s">
        <v>709</v>
      </c>
      <c r="C439" s="4" t="s">
        <v>439</v>
      </c>
      <c r="D439" s="13" t="s">
        <v>21</v>
      </c>
      <c r="E439" s="13" t="s">
        <v>31</v>
      </c>
      <c r="F439" s="4" t="s">
        <v>49</v>
      </c>
      <c r="G439" s="7">
        <v>35000</v>
      </c>
      <c r="H439" s="7">
        <f t="shared" si="782"/>
        <v>1004.5</v>
      </c>
      <c r="I439" s="7">
        <f t="shared" si="783"/>
        <v>1064</v>
      </c>
      <c r="J439" s="7" cm="1">
        <f t="array" ref="J439">G439-(G439*TSS)</f>
        <v>32931.5</v>
      </c>
      <c r="K439" s="8">
        <f t="shared" ref="K439" si="879">IF((J439*12)&lt;=SMAX,0,IF(AND((J439*12)&gt;=SMIN2,(J439*12)&lt;=SMAXN2),(((J439*12)-SMIN2)*PORCN1)/12,IF(AND((J439*12)&gt;=SMIN3,(J439*12)&lt;=SMAXN3),(((((J439*12)-SMIN3)*PORCN2)+VAFN3)/12),(((((J439*12)-SMAXN4)*PORCN3)+VAFN4)/12))))</f>
        <v>0</v>
      </c>
      <c r="L439" s="20">
        <f t="shared" ref="L439" si="880">(G439*TSS)+K439+25</f>
        <v>2093.5</v>
      </c>
      <c r="M439" s="12">
        <f t="shared" si="786"/>
        <v>32906.5</v>
      </c>
    </row>
    <row r="440" spans="1:13" x14ac:dyDescent="0.2">
      <c r="A440" s="4">
        <v>437</v>
      </c>
      <c r="B440" s="4" t="s">
        <v>711</v>
      </c>
      <c r="C440" s="4" t="s">
        <v>122</v>
      </c>
      <c r="D440" s="13" t="s">
        <v>21</v>
      </c>
      <c r="E440" s="13" t="s">
        <v>31</v>
      </c>
      <c r="F440" s="4" t="s">
        <v>49</v>
      </c>
      <c r="G440" s="7">
        <v>50000</v>
      </c>
      <c r="H440" s="7">
        <f t="shared" si="782"/>
        <v>1435</v>
      </c>
      <c r="I440" s="7">
        <f t="shared" si="783"/>
        <v>1520</v>
      </c>
      <c r="J440" s="7" cm="1">
        <f t="array" ref="J440">G440-(G440*TSS)</f>
        <v>47045</v>
      </c>
      <c r="K440" s="8">
        <f t="shared" ref="K440" si="881">IF((J440*12)&lt;=SMAX,0,IF(AND((J440*12)&gt;=SMIN2,(J440*12)&lt;=SMAXN2),(((J440*12)-SMIN2)*PORCN1)/12,IF(AND((J440*12)&gt;=SMIN3,(J440*12)&lt;=SMAXN3),(((((J440*12)-SMIN3)*PORCN2)+VAFN3)/12),(((((J440*12)-SMAXN4)*PORCN3)+VAFN4)/12))))</f>
        <v>1853.9998749999997</v>
      </c>
      <c r="L440" s="20">
        <f t="shared" ref="L440" si="882">(G440*TSS)+K440+25</f>
        <v>4833.9998749999995</v>
      </c>
      <c r="M440" s="12">
        <f t="shared" si="786"/>
        <v>45166.000124999999</v>
      </c>
    </row>
    <row r="441" spans="1:13" x14ac:dyDescent="0.2">
      <c r="A441" s="3">
        <v>438</v>
      </c>
      <c r="B441" s="4" t="s">
        <v>713</v>
      </c>
      <c r="C441" s="4" t="s">
        <v>439</v>
      </c>
      <c r="D441" s="13" t="s">
        <v>21</v>
      </c>
      <c r="E441" s="13" t="s">
        <v>31</v>
      </c>
      <c r="F441" s="4" t="s">
        <v>145</v>
      </c>
      <c r="G441" s="7">
        <v>35000</v>
      </c>
      <c r="H441" s="7">
        <f t="shared" si="782"/>
        <v>1004.5</v>
      </c>
      <c r="I441" s="7">
        <f t="shared" si="783"/>
        <v>1064</v>
      </c>
      <c r="J441" s="7" cm="1">
        <f t="array" ref="J441">G441-(G441*TSS)</f>
        <v>32931.5</v>
      </c>
      <c r="K441" s="8">
        <f t="shared" ref="K441" si="883">IF((J441*12)&lt;=SMAX,0,IF(AND((J441*12)&gt;=SMIN2,(J441*12)&lt;=SMAXN2),(((J441*12)-SMIN2)*PORCN1)/12,IF(AND((J441*12)&gt;=SMIN3,(J441*12)&lt;=SMAXN3),(((((J441*12)-SMIN3)*PORCN2)+VAFN3)/12),(((((J441*12)-SMAXN4)*PORCN3)+VAFN4)/12))))</f>
        <v>0</v>
      </c>
      <c r="L441" s="20">
        <f t="shared" ref="L441" si="884">(G441*TSS)+K441+25</f>
        <v>2093.5</v>
      </c>
      <c r="M441" s="12">
        <f t="shared" si="786"/>
        <v>32906.5</v>
      </c>
    </row>
    <row r="442" spans="1:13" x14ac:dyDescent="0.2">
      <c r="A442" s="4">
        <v>439</v>
      </c>
      <c r="B442" s="4" t="s">
        <v>714</v>
      </c>
      <c r="C442" s="4" t="s">
        <v>439</v>
      </c>
      <c r="D442" s="13" t="s">
        <v>21</v>
      </c>
      <c r="E442" s="13" t="s">
        <v>31</v>
      </c>
      <c r="F442" s="4" t="s">
        <v>22</v>
      </c>
      <c r="G442" s="7">
        <v>26000</v>
      </c>
      <c r="H442" s="7">
        <f t="shared" si="782"/>
        <v>746.2</v>
      </c>
      <c r="I442" s="7">
        <f t="shared" si="783"/>
        <v>790.4</v>
      </c>
      <c r="J442" s="7" cm="1">
        <f t="array" ref="J442">G442-(G442*TSS)</f>
        <v>24463.4</v>
      </c>
      <c r="K442" s="8">
        <f t="shared" ref="K442" si="885">IF((J442*12)&lt;=SMAX,0,IF(AND((J442*12)&gt;=SMIN2,(J442*12)&lt;=SMAXN2),(((J442*12)-SMIN2)*PORCN1)/12,IF(AND((J442*12)&gt;=SMIN3,(J442*12)&lt;=SMAXN3),(((((J442*12)-SMIN3)*PORCN2)+VAFN3)/12),(((((J442*12)-SMAXN4)*PORCN3)+VAFN4)/12))))</f>
        <v>0</v>
      </c>
      <c r="L442" s="20">
        <f t="shared" ref="L442" si="886">(G442*TSS)+K442+25</f>
        <v>1561.6</v>
      </c>
      <c r="M442" s="12">
        <f t="shared" si="786"/>
        <v>24438.400000000001</v>
      </c>
    </row>
    <row r="443" spans="1:13" x14ac:dyDescent="0.2">
      <c r="A443" s="3">
        <v>440</v>
      </c>
      <c r="B443" s="4" t="s">
        <v>715</v>
      </c>
      <c r="C443" s="4" t="s">
        <v>43</v>
      </c>
      <c r="D443" s="13" t="s">
        <v>21</v>
      </c>
      <c r="E443" s="13" t="s">
        <v>31</v>
      </c>
      <c r="F443" s="4" t="s">
        <v>22</v>
      </c>
      <c r="G443" s="7">
        <v>30000</v>
      </c>
      <c r="H443" s="7">
        <f t="shared" si="782"/>
        <v>861</v>
      </c>
      <c r="I443" s="7">
        <f t="shared" si="783"/>
        <v>912</v>
      </c>
      <c r="J443" s="7" cm="1">
        <f t="array" ref="J443">G443-(G443*TSS)</f>
        <v>28227</v>
      </c>
      <c r="K443" s="8">
        <f t="shared" ref="K443" si="887">IF((J443*12)&lt;=SMAX,0,IF(AND((J443*12)&gt;=SMIN2,(J443*12)&lt;=SMAXN2),(((J443*12)-SMIN2)*PORCN1)/12,IF(AND((J443*12)&gt;=SMIN3,(J443*12)&lt;=SMAXN3),(((((J443*12)-SMIN3)*PORCN2)+VAFN3)/12),(((((J443*12)-SMAXN4)*PORCN3)+VAFN4)/12))))</f>
        <v>0</v>
      </c>
      <c r="L443" s="20">
        <f t="shared" ref="L443" si="888">(G443*TSS)+K443+25</f>
        <v>1798</v>
      </c>
      <c r="M443" s="12">
        <f t="shared" si="786"/>
        <v>28202</v>
      </c>
    </row>
    <row r="444" spans="1:13" x14ac:dyDescent="0.2">
      <c r="A444" s="4">
        <v>441</v>
      </c>
      <c r="B444" s="4" t="s">
        <v>716</v>
      </c>
      <c r="C444" s="4" t="s">
        <v>620</v>
      </c>
      <c r="D444" s="13" t="s">
        <v>16</v>
      </c>
      <c r="E444" s="13" t="s">
        <v>31</v>
      </c>
      <c r="F444" s="4" t="s">
        <v>41</v>
      </c>
      <c r="G444" s="7">
        <v>20000</v>
      </c>
      <c r="H444" s="7">
        <f t="shared" si="782"/>
        <v>574</v>
      </c>
      <c r="I444" s="7">
        <f t="shared" si="783"/>
        <v>608</v>
      </c>
      <c r="J444" s="7" cm="1">
        <f t="array" ref="J444">G444-(G444*TSS)</f>
        <v>18818</v>
      </c>
      <c r="K444" s="8">
        <f t="shared" ref="K444" si="889">IF((J444*12)&lt;=SMAX,0,IF(AND((J444*12)&gt;=SMIN2,(J444*12)&lt;=SMAXN2),(((J444*12)-SMIN2)*PORCN1)/12,IF(AND((J444*12)&gt;=SMIN3,(J444*12)&lt;=SMAXN3),(((((J444*12)-SMIN3)*PORCN2)+VAFN3)/12),(((((J444*12)-SMAXN4)*PORCN3)+VAFN4)/12))))</f>
        <v>0</v>
      </c>
      <c r="L444" s="20">
        <f t="shared" ref="L444" si="890">(G444*TSS)+K444+25</f>
        <v>1207</v>
      </c>
      <c r="M444" s="12">
        <f t="shared" si="786"/>
        <v>18793</v>
      </c>
    </row>
    <row r="445" spans="1:13" x14ac:dyDescent="0.2">
      <c r="A445" s="3">
        <v>442</v>
      </c>
      <c r="B445" s="4" t="s">
        <v>717</v>
      </c>
      <c r="C445" s="4" t="s">
        <v>470</v>
      </c>
      <c r="D445" s="13" t="s">
        <v>21</v>
      </c>
      <c r="E445" s="13" t="s">
        <v>31</v>
      </c>
      <c r="F445" s="4" t="s">
        <v>22</v>
      </c>
      <c r="G445" s="7">
        <v>26000</v>
      </c>
      <c r="H445" s="7">
        <f t="shared" si="782"/>
        <v>746.2</v>
      </c>
      <c r="I445" s="7">
        <f t="shared" si="783"/>
        <v>790.4</v>
      </c>
      <c r="J445" s="7" cm="1">
        <f t="array" ref="J445">G445-(G445*TSS)</f>
        <v>24463.4</v>
      </c>
      <c r="K445" s="8">
        <f t="shared" ref="K445" si="891">IF((J445*12)&lt;=SMAX,0,IF(AND((J445*12)&gt;=SMIN2,(J445*12)&lt;=SMAXN2),(((J445*12)-SMIN2)*PORCN1)/12,IF(AND((J445*12)&gt;=SMIN3,(J445*12)&lt;=SMAXN3),(((((J445*12)-SMIN3)*PORCN2)+VAFN3)/12),(((((J445*12)-SMAXN4)*PORCN3)+VAFN4)/12))))</f>
        <v>0</v>
      </c>
      <c r="L445" s="20">
        <f t="shared" ref="L445" si="892">(G445*TSS)+K445+25</f>
        <v>1561.6</v>
      </c>
      <c r="M445" s="12">
        <f t="shared" si="786"/>
        <v>24438.400000000001</v>
      </c>
    </row>
    <row r="446" spans="1:13" x14ac:dyDescent="0.2">
      <c r="A446" s="4">
        <v>443</v>
      </c>
      <c r="B446" s="4" t="s">
        <v>718</v>
      </c>
      <c r="C446" s="4" t="s">
        <v>457</v>
      </c>
      <c r="D446" s="13" t="s">
        <v>21</v>
      </c>
      <c r="E446" s="13" t="s">
        <v>31</v>
      </c>
      <c r="F446" s="4" t="s">
        <v>25</v>
      </c>
      <c r="G446" s="7">
        <v>30000</v>
      </c>
      <c r="H446" s="7">
        <f t="shared" si="782"/>
        <v>861</v>
      </c>
      <c r="I446" s="7">
        <f t="shared" si="783"/>
        <v>912</v>
      </c>
      <c r="J446" s="7" cm="1">
        <f t="array" ref="J446">G446-(G446*TSS)</f>
        <v>28227</v>
      </c>
      <c r="K446" s="8">
        <f t="shared" ref="K446" si="893">IF((J446*12)&lt;=SMAX,0,IF(AND((J446*12)&gt;=SMIN2,(J446*12)&lt;=SMAXN2),(((J446*12)-SMIN2)*PORCN1)/12,IF(AND((J446*12)&gt;=SMIN3,(J446*12)&lt;=SMAXN3),(((((J446*12)-SMIN3)*PORCN2)+VAFN3)/12),(((((J446*12)-SMAXN4)*PORCN3)+VAFN4)/12))))</f>
        <v>0</v>
      </c>
      <c r="L446" s="20">
        <f t="shared" ref="L446" si="894">(G446*TSS)+K446+25</f>
        <v>1798</v>
      </c>
      <c r="M446" s="12">
        <f t="shared" si="786"/>
        <v>28202</v>
      </c>
    </row>
    <row r="447" spans="1:13" x14ac:dyDescent="0.2">
      <c r="A447" s="3">
        <v>444</v>
      </c>
      <c r="B447" s="4" t="s">
        <v>719</v>
      </c>
      <c r="C447" s="4" t="s">
        <v>48</v>
      </c>
      <c r="D447" s="13" t="s">
        <v>16</v>
      </c>
      <c r="E447" s="13" t="s">
        <v>31</v>
      </c>
      <c r="F447" s="4" t="s">
        <v>22</v>
      </c>
      <c r="G447" s="7">
        <v>16500</v>
      </c>
      <c r="H447" s="7">
        <f t="shared" si="782"/>
        <v>473.55</v>
      </c>
      <c r="I447" s="7">
        <f t="shared" si="783"/>
        <v>501.6</v>
      </c>
      <c r="J447" s="7" cm="1">
        <f t="array" ref="J447">G447-(G447*TSS)</f>
        <v>15524.85</v>
      </c>
      <c r="K447" s="8">
        <f t="shared" ref="K447" si="895">IF((J447*12)&lt;=SMAX,0,IF(AND((J447*12)&gt;=SMIN2,(J447*12)&lt;=SMAXN2),(((J447*12)-SMIN2)*PORCN1)/12,IF(AND((J447*12)&gt;=SMIN3,(J447*12)&lt;=SMAXN3),(((((J447*12)-SMIN3)*PORCN2)+VAFN3)/12),(((((J447*12)-SMAXN4)*PORCN3)+VAFN4)/12))))</f>
        <v>0</v>
      </c>
      <c r="L447" s="20">
        <f t="shared" ref="L447" si="896">(G447*TSS)+K447+25</f>
        <v>1000.15</v>
      </c>
      <c r="M447" s="12">
        <f t="shared" si="786"/>
        <v>15499.85</v>
      </c>
    </row>
    <row r="448" spans="1:13" x14ac:dyDescent="0.2">
      <c r="A448" s="4">
        <v>445</v>
      </c>
      <c r="B448" s="4" t="s">
        <v>720</v>
      </c>
      <c r="C448" s="4" t="s">
        <v>48</v>
      </c>
      <c r="D448" s="13" t="s">
        <v>21</v>
      </c>
      <c r="E448" s="13" t="s">
        <v>31</v>
      </c>
      <c r="F448" s="4" t="s">
        <v>22</v>
      </c>
      <c r="G448" s="7">
        <v>16500</v>
      </c>
      <c r="H448" s="7">
        <f t="shared" si="782"/>
        <v>473.55</v>
      </c>
      <c r="I448" s="7">
        <f t="shared" si="783"/>
        <v>501.6</v>
      </c>
      <c r="J448" s="7" cm="1">
        <f t="array" ref="J448">G448-(G448*TSS)</f>
        <v>15524.85</v>
      </c>
      <c r="K448" s="8">
        <f t="shared" ref="K448" si="897">IF((J448*12)&lt;=SMAX,0,IF(AND((J448*12)&gt;=SMIN2,(J448*12)&lt;=SMAXN2),(((J448*12)-SMIN2)*PORCN1)/12,IF(AND((J448*12)&gt;=SMIN3,(J448*12)&lt;=SMAXN3),(((((J448*12)-SMIN3)*PORCN2)+VAFN3)/12),(((((J448*12)-SMAXN4)*PORCN3)+VAFN4)/12))))</f>
        <v>0</v>
      </c>
      <c r="L448" s="20">
        <f t="shared" ref="L448" si="898">(G448*TSS)+K448+25</f>
        <v>1000.15</v>
      </c>
      <c r="M448" s="12">
        <f t="shared" si="786"/>
        <v>15499.85</v>
      </c>
    </row>
    <row r="449" spans="1:13" x14ac:dyDescent="0.2">
      <c r="A449" s="3">
        <v>446</v>
      </c>
      <c r="B449" s="4" t="s">
        <v>721</v>
      </c>
      <c r="C449" s="4" t="s">
        <v>48</v>
      </c>
      <c r="D449" s="13" t="s">
        <v>16</v>
      </c>
      <c r="E449" s="13" t="s">
        <v>31</v>
      </c>
      <c r="F449" s="4" t="s">
        <v>22</v>
      </c>
      <c r="G449" s="7">
        <v>16500</v>
      </c>
      <c r="H449" s="7">
        <f t="shared" si="782"/>
        <v>473.55</v>
      </c>
      <c r="I449" s="7">
        <f t="shared" si="783"/>
        <v>501.6</v>
      </c>
      <c r="J449" s="7" cm="1">
        <f t="array" ref="J449">G449-(G449*TSS)</f>
        <v>15524.85</v>
      </c>
      <c r="K449" s="8">
        <f t="shared" ref="K449" si="899">IF((J449*12)&lt;=SMAX,0,IF(AND((J449*12)&gt;=SMIN2,(J449*12)&lt;=SMAXN2),(((J449*12)-SMIN2)*PORCN1)/12,IF(AND((J449*12)&gt;=SMIN3,(J449*12)&lt;=SMAXN3),(((((J449*12)-SMIN3)*PORCN2)+VAFN3)/12),(((((J449*12)-SMAXN4)*PORCN3)+VAFN4)/12))))</f>
        <v>0</v>
      </c>
      <c r="L449" s="20">
        <f t="shared" ref="L449" si="900">(G449*TSS)+K449+25</f>
        <v>1000.15</v>
      </c>
      <c r="M449" s="12">
        <f t="shared" si="786"/>
        <v>15499.85</v>
      </c>
    </row>
    <row r="450" spans="1:13" x14ac:dyDescent="0.2">
      <c r="A450" s="4">
        <v>447</v>
      </c>
      <c r="B450" s="4" t="s">
        <v>722</v>
      </c>
      <c r="C450" s="4" t="s">
        <v>685</v>
      </c>
      <c r="D450" s="13" t="s">
        <v>16</v>
      </c>
      <c r="E450" s="13" t="s">
        <v>31</v>
      </c>
      <c r="F450" s="4" t="s">
        <v>49</v>
      </c>
      <c r="G450" s="7">
        <v>40000</v>
      </c>
      <c r="H450" s="7">
        <f t="shared" si="782"/>
        <v>1148</v>
      </c>
      <c r="I450" s="7">
        <f t="shared" si="783"/>
        <v>1216</v>
      </c>
      <c r="J450" s="7" cm="1">
        <f t="array" ref="J450">G450-(G450*TSS)</f>
        <v>37636</v>
      </c>
      <c r="K450" s="8">
        <f t="shared" ref="K450" si="901">IF((J450*12)&lt;=SMAX,0,IF(AND((J450*12)&gt;=SMIN2,(J450*12)&lt;=SMAXN2),(((J450*12)-SMIN2)*PORCN1)/12,IF(AND((J450*12)&gt;=SMIN3,(J450*12)&lt;=SMAXN3),(((((J450*12)-SMIN3)*PORCN2)+VAFN3)/12),(((((J450*12)-SMAXN4)*PORCN3)+VAFN4)/12))))</f>
        <v>442.64987499999984</v>
      </c>
      <c r="L450" s="20">
        <f t="shared" ref="L450" si="902">(G450*TSS)+K450+25</f>
        <v>2831.6498750000001</v>
      </c>
      <c r="M450" s="12">
        <f t="shared" si="786"/>
        <v>37168.350124999997</v>
      </c>
    </row>
    <row r="451" spans="1:13" x14ac:dyDescent="0.2">
      <c r="A451" s="3">
        <v>448</v>
      </c>
      <c r="B451" s="4" t="s">
        <v>723</v>
      </c>
      <c r="C451" s="4" t="s">
        <v>258</v>
      </c>
      <c r="D451" s="13" t="s">
        <v>16</v>
      </c>
      <c r="E451" s="13" t="s">
        <v>31</v>
      </c>
      <c r="F451" s="4" t="s">
        <v>49</v>
      </c>
      <c r="G451" s="7">
        <v>25000</v>
      </c>
      <c r="H451" s="7">
        <f t="shared" si="782"/>
        <v>717.5</v>
      </c>
      <c r="I451" s="7">
        <f t="shared" si="783"/>
        <v>760</v>
      </c>
      <c r="J451" s="7" cm="1">
        <f t="array" ref="J451">G451-(G451*TSS)</f>
        <v>23522.5</v>
      </c>
      <c r="K451" s="8">
        <f t="shared" ref="K451" si="903">IF((J451*12)&lt;=SMAX,0,IF(AND((J451*12)&gt;=SMIN2,(J451*12)&lt;=SMAXN2),(((J451*12)-SMIN2)*PORCN1)/12,IF(AND((J451*12)&gt;=SMIN3,(J451*12)&lt;=SMAXN3),(((((J451*12)-SMIN3)*PORCN2)+VAFN3)/12),(((((J451*12)-SMAXN4)*PORCN3)+VAFN4)/12))))</f>
        <v>0</v>
      </c>
      <c r="L451" s="20">
        <f t="shared" ref="L451" si="904">(G451*TSS)+K451+25</f>
        <v>1502.5</v>
      </c>
      <c r="M451" s="12">
        <f t="shared" si="786"/>
        <v>23497.5</v>
      </c>
    </row>
    <row r="452" spans="1:13" x14ac:dyDescent="0.2">
      <c r="A452" s="4">
        <v>449</v>
      </c>
      <c r="B452" s="4" t="s">
        <v>724</v>
      </c>
      <c r="C452" s="4" t="s">
        <v>319</v>
      </c>
      <c r="D452" s="13" t="s">
        <v>21</v>
      </c>
      <c r="E452" s="13" t="s">
        <v>31</v>
      </c>
      <c r="F452" s="4" t="s">
        <v>25</v>
      </c>
      <c r="G452" s="7">
        <v>25000</v>
      </c>
      <c r="H452" s="7">
        <f t="shared" si="782"/>
        <v>717.5</v>
      </c>
      <c r="I452" s="7">
        <f t="shared" si="783"/>
        <v>760</v>
      </c>
      <c r="J452" s="7" cm="1">
        <f t="array" ref="J452">G452-(G452*TSS)</f>
        <v>23522.5</v>
      </c>
      <c r="K452" s="8">
        <f t="shared" ref="K452" si="905">IF((J452*12)&lt;=SMAX,0,IF(AND((J452*12)&gt;=SMIN2,(J452*12)&lt;=SMAXN2),(((J452*12)-SMIN2)*PORCN1)/12,IF(AND((J452*12)&gt;=SMIN3,(J452*12)&lt;=SMAXN3),(((((J452*12)-SMIN3)*PORCN2)+VAFN3)/12),(((((J452*12)-SMAXN4)*PORCN3)+VAFN4)/12))))</f>
        <v>0</v>
      </c>
      <c r="L452" s="20">
        <f t="shared" ref="L452" si="906">(G452*TSS)+K452+25</f>
        <v>1502.5</v>
      </c>
      <c r="M452" s="12">
        <f t="shared" si="786"/>
        <v>23497.5</v>
      </c>
    </row>
    <row r="453" spans="1:13" ht="12" customHeight="1" x14ac:dyDescent="0.2">
      <c r="A453" s="4">
        <v>451</v>
      </c>
      <c r="B453" s="4" t="s">
        <v>725</v>
      </c>
      <c r="C453" s="4" t="s">
        <v>448</v>
      </c>
      <c r="D453" s="13" t="s">
        <v>21</v>
      </c>
      <c r="E453" s="13" t="s">
        <v>31</v>
      </c>
      <c r="F453" s="4" t="s">
        <v>49</v>
      </c>
      <c r="G453" s="7">
        <v>20000</v>
      </c>
      <c r="H453" s="7">
        <f t="shared" si="782"/>
        <v>574</v>
      </c>
      <c r="I453" s="7">
        <f t="shared" si="783"/>
        <v>608</v>
      </c>
      <c r="J453" s="7" cm="1">
        <f t="array" ref="J453">G453-(G453*TSS)</f>
        <v>18818</v>
      </c>
      <c r="K453" s="8">
        <f t="shared" ref="K453" si="907">IF((J453*12)&lt;=SMAX,0,IF(AND((J453*12)&gt;=SMIN2,(J453*12)&lt;=SMAXN2),(((J453*12)-SMIN2)*PORCN1)/12,IF(AND((J453*12)&gt;=SMIN3,(J453*12)&lt;=SMAXN3),(((((J453*12)-SMIN3)*PORCN2)+VAFN3)/12),(((((J453*12)-SMAXN4)*PORCN3)+VAFN4)/12))))</f>
        <v>0</v>
      </c>
      <c r="L453" s="20">
        <f t="shared" ref="L453" si="908">(G453*TSS)+K453+25</f>
        <v>1207</v>
      </c>
      <c r="M453" s="12">
        <f t="shared" si="786"/>
        <v>18793</v>
      </c>
    </row>
    <row r="454" spans="1:13" ht="12" customHeight="1" x14ac:dyDescent="0.2">
      <c r="A454" s="3">
        <v>452</v>
      </c>
      <c r="B454" s="4" t="s">
        <v>726</v>
      </c>
      <c r="C454" s="4" t="s">
        <v>470</v>
      </c>
      <c r="D454" s="13" t="s">
        <v>21</v>
      </c>
      <c r="E454" s="13" t="s">
        <v>31</v>
      </c>
      <c r="F454" s="4" t="s">
        <v>49</v>
      </c>
      <c r="G454" s="7">
        <v>26000</v>
      </c>
      <c r="H454" s="7">
        <f t="shared" si="782"/>
        <v>746.2</v>
      </c>
      <c r="I454" s="7">
        <f t="shared" si="783"/>
        <v>790.4</v>
      </c>
      <c r="J454" s="7" cm="1">
        <f t="array" ref="J454">G454-(G454*TSS)</f>
        <v>24463.4</v>
      </c>
      <c r="K454" s="8">
        <f t="shared" ref="K454" si="909">IF((J454*12)&lt;=SMAX,0,IF(AND((J454*12)&gt;=SMIN2,(J454*12)&lt;=SMAXN2),(((J454*12)-SMIN2)*PORCN1)/12,IF(AND((J454*12)&gt;=SMIN3,(J454*12)&lt;=SMAXN3),(((((J454*12)-SMIN3)*PORCN2)+VAFN3)/12),(((((J454*12)-SMAXN4)*PORCN3)+VAFN4)/12))))</f>
        <v>0</v>
      </c>
      <c r="L454" s="20">
        <f t="shared" ref="L454" si="910">(G454*TSS)+K454+25</f>
        <v>1561.6</v>
      </c>
      <c r="M454" s="12">
        <f t="shared" si="786"/>
        <v>24438.400000000001</v>
      </c>
    </row>
    <row r="455" spans="1:13" ht="12" customHeight="1" x14ac:dyDescent="0.2">
      <c r="A455" s="4">
        <v>453</v>
      </c>
      <c r="B455" s="4" t="s">
        <v>727</v>
      </c>
      <c r="C455" s="4" t="s">
        <v>43</v>
      </c>
      <c r="D455" s="13" t="s">
        <v>21</v>
      </c>
      <c r="E455" s="13" t="s">
        <v>31</v>
      </c>
      <c r="F455" s="4" t="s">
        <v>22</v>
      </c>
      <c r="G455" s="7">
        <v>240000</v>
      </c>
      <c r="H455" s="7">
        <f t="shared" ref="H455:H462" si="911">2.87%*G455</f>
        <v>6888</v>
      </c>
      <c r="I455" s="7">
        <f t="shared" ref="I455:I462" si="912">3.04%*G455</f>
        <v>7296</v>
      </c>
      <c r="J455" s="7" cm="1">
        <f t="array" ref="J455">G455-(G455*TSS)</f>
        <v>225816</v>
      </c>
      <c r="K455" s="8">
        <f t="shared" ref="K455" si="913">IF((J455*12)&lt;=SMAX,0,IF(AND((J455*12)&gt;=SMIN2,(J455*12)&lt;=SMAXN2),(((J455*12)-SMIN2)*PORCN1)/12,IF(AND((J455*12)&gt;=SMIN3,(J455*12)&lt;=SMAXN3),(((((J455*12)-SMIN3)*PORCN2)+VAFN3)/12),(((((J455*12)-SMAXN4)*PORCN3)+VAFN4)/12))))</f>
        <v>45036.937291666669</v>
      </c>
      <c r="L455" s="20">
        <f t="shared" ref="L455" si="914">(G455*TSS)+K455+25</f>
        <v>59245.937291666669</v>
      </c>
      <c r="M455" s="12">
        <f t="shared" ref="M455:M462" si="915">+G455-L455</f>
        <v>180754.06270833334</v>
      </c>
    </row>
    <row r="456" spans="1:13" ht="12" customHeight="1" x14ac:dyDescent="0.2">
      <c r="A456" s="3">
        <v>454</v>
      </c>
      <c r="B456" s="4" t="s">
        <v>728</v>
      </c>
      <c r="C456" s="4" t="s">
        <v>15</v>
      </c>
      <c r="D456" s="13" t="s">
        <v>16</v>
      </c>
      <c r="E456" s="13" t="s">
        <v>31</v>
      </c>
      <c r="F456" s="4" t="s">
        <v>46</v>
      </c>
      <c r="G456" s="7">
        <v>35000</v>
      </c>
      <c r="H456" s="7">
        <f t="shared" si="911"/>
        <v>1004.5</v>
      </c>
      <c r="I456" s="7">
        <f t="shared" si="912"/>
        <v>1064</v>
      </c>
      <c r="J456" s="7" cm="1">
        <f t="array" ref="J456">G456-(G456*TSS)</f>
        <v>32931.5</v>
      </c>
      <c r="K456" s="8">
        <f t="shared" ref="K456" si="916">IF((J456*12)&lt;=SMAX,0,IF(AND((J456*12)&gt;=SMIN2,(J456*12)&lt;=SMAXN2),(((J456*12)-SMIN2)*PORCN1)/12,IF(AND((J456*12)&gt;=SMIN3,(J456*12)&lt;=SMAXN3),(((((J456*12)-SMIN3)*PORCN2)+VAFN3)/12),(((((J456*12)-SMAXN4)*PORCN3)+VAFN4)/12))))</f>
        <v>0</v>
      </c>
      <c r="L456" s="20">
        <f t="shared" ref="L456" si="917">(G456*TSS)+K456+25</f>
        <v>2093.5</v>
      </c>
      <c r="M456" s="12">
        <f t="shared" si="915"/>
        <v>32906.5</v>
      </c>
    </row>
    <row r="457" spans="1:13" ht="12" customHeight="1" x14ac:dyDescent="0.2">
      <c r="A457" s="4">
        <v>455</v>
      </c>
      <c r="B457" s="4" t="s">
        <v>729</v>
      </c>
      <c r="C457" s="4" t="s">
        <v>439</v>
      </c>
      <c r="D457" s="13" t="s">
        <v>21</v>
      </c>
      <c r="E457" s="13" t="s">
        <v>31</v>
      </c>
      <c r="F457" s="4" t="s">
        <v>22</v>
      </c>
      <c r="G457" s="7">
        <v>30000</v>
      </c>
      <c r="H457" s="7">
        <f t="shared" si="911"/>
        <v>861</v>
      </c>
      <c r="I457" s="7">
        <f t="shared" si="912"/>
        <v>912</v>
      </c>
      <c r="J457" s="7" cm="1">
        <f t="array" ref="J457">G457-(G457*TSS)</f>
        <v>28227</v>
      </c>
      <c r="K457" s="8">
        <f t="shared" ref="K457" si="918">IF((J457*12)&lt;=SMAX,0,IF(AND((J457*12)&gt;=SMIN2,(J457*12)&lt;=SMAXN2),(((J457*12)-SMIN2)*PORCN1)/12,IF(AND((J457*12)&gt;=SMIN3,(J457*12)&lt;=SMAXN3),(((((J457*12)-SMIN3)*PORCN2)+VAFN3)/12),(((((J457*12)-SMAXN4)*PORCN3)+VAFN4)/12))))</f>
        <v>0</v>
      </c>
      <c r="L457" s="20">
        <f t="shared" ref="L457" si="919">(G457*TSS)+K457+25</f>
        <v>1798</v>
      </c>
      <c r="M457" s="12">
        <f t="shared" si="915"/>
        <v>28202</v>
      </c>
    </row>
    <row r="458" spans="1:13" ht="12" customHeight="1" x14ac:dyDescent="0.2">
      <c r="A458" s="3">
        <v>456</v>
      </c>
      <c r="B458" s="4" t="s">
        <v>730</v>
      </c>
      <c r="C458" s="4" t="s">
        <v>319</v>
      </c>
      <c r="D458" s="13" t="s">
        <v>21</v>
      </c>
      <c r="E458" s="13" t="s">
        <v>31</v>
      </c>
      <c r="F458" s="4" t="s">
        <v>203</v>
      </c>
      <c r="G458" s="7">
        <v>25000</v>
      </c>
      <c r="H458" s="7">
        <f t="shared" si="911"/>
        <v>717.5</v>
      </c>
      <c r="I458" s="7">
        <f t="shared" si="912"/>
        <v>760</v>
      </c>
      <c r="J458" s="7" cm="1">
        <f t="array" ref="J458">G458-(G458*TSS)</f>
        <v>23522.5</v>
      </c>
      <c r="K458" s="8">
        <f t="shared" ref="K458" si="920">IF((J458*12)&lt;=SMAX,0,IF(AND((J458*12)&gt;=SMIN2,(J458*12)&lt;=SMAXN2),(((J458*12)-SMIN2)*PORCN1)/12,IF(AND((J458*12)&gt;=SMIN3,(J458*12)&lt;=SMAXN3),(((((J458*12)-SMIN3)*PORCN2)+VAFN3)/12),(((((J458*12)-SMAXN4)*PORCN3)+VAFN4)/12))))</f>
        <v>0</v>
      </c>
      <c r="L458" s="20">
        <f t="shared" ref="L458" si="921">(G458*TSS)+K458+25</f>
        <v>1502.5</v>
      </c>
      <c r="M458" s="12">
        <f t="shared" si="915"/>
        <v>23497.5</v>
      </c>
    </row>
    <row r="459" spans="1:13" ht="12" customHeight="1" x14ac:dyDescent="0.2">
      <c r="A459" s="4">
        <v>457</v>
      </c>
      <c r="B459" s="4" t="s">
        <v>731</v>
      </c>
      <c r="C459" s="4" t="s">
        <v>448</v>
      </c>
      <c r="D459" s="13" t="s">
        <v>16</v>
      </c>
      <c r="E459" s="13" t="s">
        <v>31</v>
      </c>
      <c r="F459" s="4" t="s">
        <v>49</v>
      </c>
      <c r="G459" s="7">
        <v>30000</v>
      </c>
      <c r="H459" s="7">
        <f t="shared" si="911"/>
        <v>861</v>
      </c>
      <c r="I459" s="7">
        <f t="shared" si="912"/>
        <v>912</v>
      </c>
      <c r="J459" s="7" cm="1">
        <f t="array" ref="J459">G459-(G459*TSS)</f>
        <v>28227</v>
      </c>
      <c r="K459" s="8">
        <f t="shared" ref="K459" si="922">IF((J459*12)&lt;=SMAX,0,IF(AND((J459*12)&gt;=SMIN2,(J459*12)&lt;=SMAXN2),(((J459*12)-SMIN2)*PORCN1)/12,IF(AND((J459*12)&gt;=SMIN3,(J459*12)&lt;=SMAXN3),(((((J459*12)-SMIN3)*PORCN2)+VAFN3)/12),(((((J459*12)-SMAXN4)*PORCN3)+VAFN4)/12))))</f>
        <v>0</v>
      </c>
      <c r="L459" s="20">
        <f t="shared" ref="L459" si="923">(G459*TSS)+K459+25</f>
        <v>1798</v>
      </c>
      <c r="M459" s="12">
        <f t="shared" si="915"/>
        <v>28202</v>
      </c>
    </row>
    <row r="460" spans="1:13" ht="12" customHeight="1" x14ac:dyDescent="0.2">
      <c r="A460" s="3">
        <v>458</v>
      </c>
      <c r="B460" s="4" t="s">
        <v>732</v>
      </c>
      <c r="C460" s="4" t="s">
        <v>470</v>
      </c>
      <c r="D460" s="13" t="s">
        <v>16</v>
      </c>
      <c r="E460" s="13" t="s">
        <v>31</v>
      </c>
      <c r="F460" s="4" t="s">
        <v>49</v>
      </c>
      <c r="G460" s="7">
        <v>20000</v>
      </c>
      <c r="H460" s="7">
        <f t="shared" si="911"/>
        <v>574</v>
      </c>
      <c r="I460" s="7">
        <f t="shared" si="912"/>
        <v>608</v>
      </c>
      <c r="J460" s="7" cm="1">
        <f t="array" ref="J460">G460-(G460*TSS)</f>
        <v>18818</v>
      </c>
      <c r="K460" s="8">
        <f t="shared" ref="K460" si="924">IF((J460*12)&lt;=SMAX,0,IF(AND((J460*12)&gt;=SMIN2,(J460*12)&lt;=SMAXN2),(((J460*12)-SMIN2)*PORCN1)/12,IF(AND((J460*12)&gt;=SMIN3,(J460*12)&lt;=SMAXN3),(((((J460*12)-SMIN3)*PORCN2)+VAFN3)/12),(((((J460*12)-SMAXN4)*PORCN3)+VAFN4)/12))))</f>
        <v>0</v>
      </c>
      <c r="L460" s="20">
        <f t="shared" ref="L460" si="925">(G460*TSS)+K460+25</f>
        <v>1207</v>
      </c>
      <c r="M460" s="12">
        <f t="shared" si="915"/>
        <v>18793</v>
      </c>
    </row>
    <row r="461" spans="1:13" ht="12" customHeight="1" x14ac:dyDescent="0.2">
      <c r="A461" s="4">
        <v>459</v>
      </c>
      <c r="B461" s="4" t="s">
        <v>733</v>
      </c>
      <c r="C461" s="4" t="s">
        <v>43</v>
      </c>
      <c r="D461" s="13" t="s">
        <v>21</v>
      </c>
      <c r="E461" s="13" t="s">
        <v>31</v>
      </c>
      <c r="F461" s="4" t="s">
        <v>22</v>
      </c>
      <c r="G461" s="7">
        <v>26000</v>
      </c>
      <c r="H461" s="7">
        <f t="shared" si="911"/>
        <v>746.2</v>
      </c>
      <c r="I461" s="7">
        <f t="shared" si="912"/>
        <v>790.4</v>
      </c>
      <c r="J461" s="7" cm="1">
        <f t="array" ref="J461">G461-(G461*TSS)</f>
        <v>24463.4</v>
      </c>
      <c r="K461" s="8">
        <f t="shared" ref="K461" si="926">IF((J461*12)&lt;=SMAX,0,IF(AND((J461*12)&gt;=SMIN2,(J461*12)&lt;=SMAXN2),(((J461*12)-SMIN2)*PORCN1)/12,IF(AND((J461*12)&gt;=SMIN3,(J461*12)&lt;=SMAXN3),(((((J461*12)-SMIN3)*PORCN2)+VAFN3)/12),(((((J461*12)-SMAXN4)*PORCN3)+VAFN4)/12))))</f>
        <v>0</v>
      </c>
      <c r="L461" s="20">
        <f t="shared" ref="L461" si="927">(G461*TSS)+K461+25</f>
        <v>1561.6</v>
      </c>
      <c r="M461" s="12">
        <f t="shared" si="915"/>
        <v>24438.400000000001</v>
      </c>
    </row>
    <row r="462" spans="1:13" ht="12" customHeight="1" thickBot="1" x14ac:dyDescent="0.25">
      <c r="A462" s="3">
        <v>460</v>
      </c>
      <c r="B462" s="4" t="s">
        <v>734</v>
      </c>
      <c r="C462" s="4" t="s">
        <v>735</v>
      </c>
      <c r="D462" s="13" t="s">
        <v>21</v>
      </c>
      <c r="E462" s="13" t="s">
        <v>31</v>
      </c>
      <c r="F462" s="4" t="s">
        <v>200</v>
      </c>
      <c r="G462" s="7">
        <v>70000</v>
      </c>
      <c r="H462" s="7">
        <f t="shared" si="911"/>
        <v>2009</v>
      </c>
      <c r="I462" s="7">
        <f t="shared" si="912"/>
        <v>2128</v>
      </c>
      <c r="J462" s="7" cm="1">
        <f t="array" ref="J462">G462-(G462*TSS)</f>
        <v>65863</v>
      </c>
      <c r="K462" s="8">
        <f t="shared" ref="K462" si="928">IF((J462*12)&lt;=SMAX,0,IF(AND((J462*12)&gt;=SMIN2,(J462*12)&lt;=SMAXN2),(((J462*12)-SMIN2)*PORCN1)/12,IF(AND((J462*12)&gt;=SMIN3,(J462*12)&lt;=SMAXN3),(((((J462*12)-SMIN3)*PORCN2)+VAFN3)/12),(((((J462*12)-SMAXN4)*PORCN3)+VAFN4)/12))))</f>
        <v>5368.4498333333331</v>
      </c>
      <c r="L462" s="20">
        <f t="shared" ref="L462" si="929">(G462*TSS)+K462+25</f>
        <v>9530.4498333333322</v>
      </c>
      <c r="M462" s="12">
        <f t="shared" si="915"/>
        <v>60469.550166666668</v>
      </c>
    </row>
    <row r="463" spans="1:13" ht="12.75" thickBot="1" x14ac:dyDescent="0.25">
      <c r="G463" s="9">
        <f>SUM(G8:G462)</f>
        <v>19213188</v>
      </c>
      <c r="H463" s="9">
        <f t="shared" ref="H463:M463" si="930">SUM(H12:H462)</f>
        <v>528601.99559999956</v>
      </c>
      <c r="I463" s="9">
        <f t="shared" si="930"/>
        <v>559912.91519999923</v>
      </c>
      <c r="J463" s="9">
        <f t="shared" si="930"/>
        <v>17329673.089199983</v>
      </c>
      <c r="K463" s="9">
        <f t="shared" si="930"/>
        <v>836646.87933333335</v>
      </c>
      <c r="L463" s="9">
        <f t="shared" si="930"/>
        <v>1937949.2401333258</v>
      </c>
      <c r="M463" s="9">
        <f t="shared" si="930"/>
        <v>16480238.759866646</v>
      </c>
    </row>
    <row r="464" spans="1:13" x14ac:dyDescent="0.2">
      <c r="G464" s="23"/>
      <c r="H464" s="23"/>
      <c r="I464" s="23"/>
      <c r="J464" s="23"/>
      <c r="K464" s="23"/>
      <c r="L464" s="23"/>
      <c r="M464" s="23"/>
    </row>
    <row r="465" spans="2:13" x14ac:dyDescent="0.2">
      <c r="G465" s="23"/>
      <c r="H465" s="23"/>
      <c r="I465" s="23"/>
      <c r="J465" s="23"/>
      <c r="K465" s="23"/>
      <c r="L465" s="24"/>
      <c r="M465" s="23"/>
    </row>
    <row r="466" spans="2:13" ht="14.25" x14ac:dyDescent="0.3">
      <c r="B466" s="10" t="s">
        <v>737</v>
      </c>
      <c r="G466" s="23"/>
      <c r="H466" s="23"/>
      <c r="I466" s="23"/>
      <c r="J466" s="23"/>
      <c r="K466" s="23"/>
      <c r="L466" s="24"/>
      <c r="M466" s="23"/>
    </row>
    <row r="467" spans="2:13" x14ac:dyDescent="0.2">
      <c r="B467" s="11" t="s">
        <v>736</v>
      </c>
      <c r="G467" s="23"/>
      <c r="H467" s="23"/>
      <c r="I467" s="23"/>
      <c r="J467" s="23"/>
      <c r="K467" s="23"/>
      <c r="L467" s="24"/>
      <c r="M467" s="23"/>
    </row>
    <row r="468" spans="2:13" ht="14.25" x14ac:dyDescent="0.3">
      <c r="B468" s="10"/>
    </row>
    <row r="469" spans="2:13" x14ac:dyDescent="0.2">
      <c r="B469" s="11"/>
    </row>
  </sheetData>
  <autoFilter ref="A7:M463" xr:uid="{20795455-37E4-47BF-A735-F587E2030979}"/>
  <mergeCells count="3">
    <mergeCell ref="A4:M4"/>
    <mergeCell ref="A5:M5"/>
    <mergeCell ref="A6:M6"/>
  </mergeCells>
  <conditionalFormatting sqref="B8">
    <cfRule type="duplicateValues" dxfId="4" priority="4"/>
  </conditionalFormatting>
  <conditionalFormatting sqref="B9">
    <cfRule type="duplicateValues" dxfId="3" priority="3"/>
  </conditionalFormatting>
  <conditionalFormatting sqref="B10">
    <cfRule type="duplicateValues" dxfId="2" priority="2"/>
  </conditionalFormatting>
  <conditionalFormatting sqref="B11">
    <cfRule type="duplicateValues" dxfId="1" priority="1"/>
  </conditionalFormatting>
  <conditionalFormatting sqref="B12:B462">
    <cfRule type="duplicateValues" dxfId="0" priority="6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9A4C4F6ED39C48986421E223408272" ma:contentTypeVersion="10" ma:contentTypeDescription="Crear nuevo documento." ma:contentTypeScope="" ma:versionID="7c0856091cf2dcc2997e876dbcd7733f">
  <xsd:schema xmlns:xsd="http://www.w3.org/2001/XMLSchema" xmlns:xs="http://www.w3.org/2001/XMLSchema" xmlns:p="http://schemas.microsoft.com/office/2006/metadata/properties" xmlns:ns2="2e59b324-26f0-4c74-ab6d-42893f1428bf" xmlns:ns3="62a82fb9-ae04-4702-b1ce-8a2727930233" targetNamespace="http://schemas.microsoft.com/office/2006/metadata/properties" ma:root="true" ma:fieldsID="89652c5e614f341124890b384678011c" ns2:_="" ns3:_="">
    <xsd:import namespace="2e59b324-26f0-4c74-ab6d-42893f1428bf"/>
    <xsd:import namespace="62a82fb9-ae04-4702-b1ce-8a2727930233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59b324-26f0-4c74-ab6d-42893f1428b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82fb9-ae04-4702-b1ce-8a2727930233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17e0e350-a2fd-4fa7-b3b9-11c19e4210f4}" ma:internalName="TaxCatchAll" ma:showField="CatchAllData" ma:web="62a82fb9-ae04-4702-b1ce-8a27279302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0B6AF4-319E-4A37-BE70-3F5E43B1BA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59b324-26f0-4c74-ab6d-42893f1428bf"/>
    <ds:schemaRef ds:uri="62a82fb9-ae04-4702-b1ce-8a27279302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A753ED-E63D-461A-ACCF-55F69B4702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ADM.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2023-02-07T15:23:04Z</cp:lastPrinted>
  <dcterms:created xsi:type="dcterms:W3CDTF">2023-02-06T20:25:31Z</dcterms:created>
  <dcterms:modified xsi:type="dcterms:W3CDTF">2025-09-04T18:05:37Z</dcterms:modified>
</cp:coreProperties>
</file>