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3\PRESUPUESTO APROBADO 2023\"/>
    </mc:Choice>
  </mc:AlternateContent>
  <xr:revisionPtr revIDLastSave="0" documentId="8_{D16E18B5-2D87-49E5-B35B-DDAA77C51672}" xr6:coauthVersionLast="47" xr6:coauthVersionMax="47" xr10:uidLastSave="{00000000-0000-0000-0000-000000000000}"/>
  <bookViews>
    <workbookView xWindow="-120" yWindow="-120" windowWidth="20730" windowHeight="11160" firstSheet="10" activeTab="10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  <sheet name="PPTO. DEV. ABRIL 2023" sheetId="4" r:id="rId4"/>
    <sheet name="PPTO. DEV. MAYO 2023" sheetId="5" r:id="rId5"/>
    <sheet name="PPTO. DEV. JUNIO" sheetId="6" r:id="rId6"/>
    <sheet name="PPTO. DEV. JULIO " sheetId="7" r:id="rId7"/>
    <sheet name="PPTO. DEV. AGOSTO" sheetId="8" r:id="rId8"/>
    <sheet name="PPTO. DEV. SEPTIEMBRE " sheetId="9" r:id="rId9"/>
    <sheet name="PPTO. DEV. OCTUBRE" sheetId="10" r:id="rId10"/>
    <sheet name="PPTO. DEV. NOVIEMBRE " sheetId="11" r:id="rId11"/>
  </sheets>
  <definedNames>
    <definedName name="_xlnm.Print_Titles" localSheetId="3">'PPTO. DEV. ABRIL 2023'!$1:$7</definedName>
    <definedName name="_xlnm.Print_Titles" localSheetId="7">'PPTO. DEV. AGOSTO'!$1:$7</definedName>
    <definedName name="_xlnm.Print_Titles" localSheetId="1">'PPTO. DEV. FEBRERO 2023'!$1:$7</definedName>
    <definedName name="_xlnm.Print_Titles" localSheetId="5">'PPTO. DEV. JUNIO'!$1:$7</definedName>
    <definedName name="_xlnm.Print_Titles" localSheetId="4">'PPTO. DEV. MAYO 2023'!$1:$7</definedName>
    <definedName name="_xlnm.Print_Titles" localSheetId="10">'PPTO. DEV. NOVIEMBRE '!$1:$7</definedName>
    <definedName name="_xlnm.Print_Titles" localSheetId="9">'PPTO. DEV. OCTUBRE'!$1:$7</definedName>
    <definedName name="_xlnm.Print_Titles" localSheetId="8">'PPTO. DEV. SEPTIEMBRE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11" l="1"/>
  <c r="D81" i="11" s="1"/>
  <c r="E81" i="11"/>
  <c r="C81" i="11"/>
  <c r="D80" i="11"/>
  <c r="D78" i="11" s="1"/>
  <c r="D79" i="11"/>
  <c r="P78" i="11"/>
  <c r="P83" i="11" s="1"/>
  <c r="O78" i="11"/>
  <c r="O83" i="11" s="1"/>
  <c r="N78" i="11"/>
  <c r="N83" i="11" s="1"/>
  <c r="M78" i="11"/>
  <c r="M83" i="11" s="1"/>
  <c r="L78" i="11"/>
  <c r="L83" i="11" s="1"/>
  <c r="K78" i="11"/>
  <c r="K83" i="11" s="1"/>
  <c r="J78" i="11"/>
  <c r="J83" i="11" s="1"/>
  <c r="I78" i="11"/>
  <c r="I83" i="11" s="1"/>
  <c r="H78" i="11"/>
  <c r="H83" i="11" s="1"/>
  <c r="G78" i="11"/>
  <c r="F78" i="11"/>
  <c r="E78" i="11"/>
  <c r="C78" i="11"/>
  <c r="E77" i="11"/>
  <c r="D77" i="11" s="1"/>
  <c r="E76" i="11"/>
  <c r="D76" i="11" s="1"/>
  <c r="G75" i="11"/>
  <c r="F75" i="11"/>
  <c r="C75" i="11"/>
  <c r="D72" i="11"/>
  <c r="D71" i="11"/>
  <c r="D70" i="11"/>
  <c r="P69" i="11"/>
  <c r="O69" i="11"/>
  <c r="N69" i="11"/>
  <c r="M69" i="11"/>
  <c r="L69" i="11"/>
  <c r="K69" i="11"/>
  <c r="J69" i="11"/>
  <c r="I69" i="11"/>
  <c r="H69" i="11"/>
  <c r="G69" i="11"/>
  <c r="F69" i="11"/>
  <c r="E69" i="11"/>
  <c r="C69" i="11"/>
  <c r="B69" i="11"/>
  <c r="D68" i="11"/>
  <c r="D67" i="11"/>
  <c r="P66" i="11"/>
  <c r="O66" i="11"/>
  <c r="N66" i="11"/>
  <c r="M66" i="11"/>
  <c r="L66" i="11"/>
  <c r="K66" i="11"/>
  <c r="J66" i="11"/>
  <c r="I66" i="11"/>
  <c r="H66" i="11"/>
  <c r="G66" i="11"/>
  <c r="F66" i="11"/>
  <c r="E66" i="11"/>
  <c r="C66" i="11"/>
  <c r="B66" i="11"/>
  <c r="D65" i="11"/>
  <c r="D64" i="11"/>
  <c r="D63" i="11"/>
  <c r="D62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C61" i="11"/>
  <c r="B61" i="11"/>
  <c r="D60" i="11"/>
  <c r="D59" i="11"/>
  <c r="D58" i="11"/>
  <c r="D57" i="11"/>
  <c r="D56" i="11"/>
  <c r="D55" i="11"/>
  <c r="D54" i="11"/>
  <c r="D53" i="11"/>
  <c r="D52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C51" i="11"/>
  <c r="B51" i="11"/>
  <c r="D50" i="11"/>
  <c r="D49" i="11"/>
  <c r="D48" i="11"/>
  <c r="D47" i="11"/>
  <c r="D46" i="11"/>
  <c r="D45" i="11"/>
  <c r="D44" i="11"/>
  <c r="P43" i="11"/>
  <c r="O43" i="11"/>
  <c r="N43" i="11"/>
  <c r="M43" i="11"/>
  <c r="L43" i="11"/>
  <c r="K43" i="11"/>
  <c r="I43" i="11"/>
  <c r="G43" i="11"/>
  <c r="F43" i="11"/>
  <c r="E43" i="11"/>
  <c r="C43" i="11"/>
  <c r="B43" i="11"/>
  <c r="D42" i="11"/>
  <c r="D41" i="11"/>
  <c r="D40" i="11"/>
  <c r="D39" i="11"/>
  <c r="D38" i="11"/>
  <c r="D37" i="11"/>
  <c r="D36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C35" i="11"/>
  <c r="B35" i="11"/>
  <c r="D34" i="11"/>
  <c r="D33" i="11"/>
  <c r="D32" i="11"/>
  <c r="D31" i="11"/>
  <c r="D30" i="11"/>
  <c r="D29" i="11"/>
  <c r="D28" i="11"/>
  <c r="D27" i="11"/>
  <c r="D26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C25" i="11"/>
  <c r="B25" i="11"/>
  <c r="D24" i="11"/>
  <c r="D23" i="11"/>
  <c r="D22" i="11"/>
  <c r="D21" i="11"/>
  <c r="D20" i="11"/>
  <c r="D19" i="11"/>
  <c r="D18" i="11"/>
  <c r="D17" i="11"/>
  <c r="D16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C15" i="11"/>
  <c r="B15" i="11"/>
  <c r="D14" i="11"/>
  <c r="D13" i="11"/>
  <c r="D12" i="11"/>
  <c r="D11" i="11"/>
  <c r="D10" i="11"/>
  <c r="P9" i="11"/>
  <c r="O9" i="11"/>
  <c r="N9" i="11"/>
  <c r="M9" i="11"/>
  <c r="L9" i="11"/>
  <c r="K9" i="11"/>
  <c r="J9" i="11"/>
  <c r="I9" i="11"/>
  <c r="H9" i="11"/>
  <c r="G9" i="11"/>
  <c r="F9" i="11"/>
  <c r="E9" i="11"/>
  <c r="C9" i="11"/>
  <c r="B9" i="11"/>
  <c r="N15" i="10"/>
  <c r="D82" i="10"/>
  <c r="D81" i="10" s="1"/>
  <c r="E81" i="10"/>
  <c r="C81" i="10"/>
  <c r="D80" i="10"/>
  <c r="D79" i="10"/>
  <c r="D78" i="10" s="1"/>
  <c r="P78" i="10"/>
  <c r="P83" i="10" s="1"/>
  <c r="O78" i="10"/>
  <c r="O83" i="10" s="1"/>
  <c r="N78" i="10"/>
  <c r="N83" i="10" s="1"/>
  <c r="M78" i="10"/>
  <c r="M83" i="10" s="1"/>
  <c r="L78" i="10"/>
  <c r="L83" i="10" s="1"/>
  <c r="K78" i="10"/>
  <c r="K83" i="10" s="1"/>
  <c r="J78" i="10"/>
  <c r="J83" i="10" s="1"/>
  <c r="I78" i="10"/>
  <c r="I83" i="10" s="1"/>
  <c r="H78" i="10"/>
  <c r="H83" i="10" s="1"/>
  <c r="G78" i="10"/>
  <c r="F78" i="10"/>
  <c r="E78" i="10"/>
  <c r="C78" i="10"/>
  <c r="E77" i="10"/>
  <c r="E75" i="10" s="1"/>
  <c r="D77" i="10"/>
  <c r="E76" i="10"/>
  <c r="D76" i="10" s="1"/>
  <c r="D75" i="10" s="1"/>
  <c r="G75" i="10"/>
  <c r="G83" i="10" s="1"/>
  <c r="F75" i="10"/>
  <c r="F83" i="10" s="1"/>
  <c r="C75" i="10"/>
  <c r="G74" i="10"/>
  <c r="D72" i="10"/>
  <c r="D71" i="10"/>
  <c r="D70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6" i="10" s="1"/>
  <c r="D67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D61" i="10" s="1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N43" i="10"/>
  <c r="M43" i="10"/>
  <c r="L43" i="10"/>
  <c r="K43" i="10"/>
  <c r="I43" i="10"/>
  <c r="G43" i="10"/>
  <c r="F43" i="10"/>
  <c r="E43" i="10"/>
  <c r="C43" i="10"/>
  <c r="B43" i="10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P84" i="10" s="1"/>
  <c r="O9" i="10"/>
  <c r="O73" i="10" s="1"/>
  <c r="O84" i="10" s="1"/>
  <c r="N9" i="10"/>
  <c r="M9" i="10"/>
  <c r="M73" i="10" s="1"/>
  <c r="M84" i="10" s="1"/>
  <c r="L9" i="10"/>
  <c r="L73" i="10" s="1"/>
  <c r="L84" i="10" s="1"/>
  <c r="K9" i="10"/>
  <c r="K73" i="10" s="1"/>
  <c r="K84" i="10" s="1"/>
  <c r="J9" i="10"/>
  <c r="J73" i="10" s="1"/>
  <c r="J84" i="10" s="1"/>
  <c r="I9" i="10"/>
  <c r="I73" i="10" s="1"/>
  <c r="I84" i="10" s="1"/>
  <c r="H9" i="10"/>
  <c r="H73" i="10" s="1"/>
  <c r="H84" i="10" s="1"/>
  <c r="G9" i="10"/>
  <c r="G73" i="10" s="1"/>
  <c r="F9" i="10"/>
  <c r="F73" i="10" s="1"/>
  <c r="F84" i="10" s="1"/>
  <c r="E9" i="10"/>
  <c r="E73" i="10" s="1"/>
  <c r="C9" i="10"/>
  <c r="C73" i="10" s="1"/>
  <c r="C84" i="10" s="1"/>
  <c r="B9" i="10"/>
  <c r="B73" i="10" s="1"/>
  <c r="B84" i="10" s="1"/>
  <c r="N83" i="9"/>
  <c r="J83" i="9"/>
  <c r="F83" i="9"/>
  <c r="D82" i="9"/>
  <c r="E81" i="9"/>
  <c r="D81" i="9"/>
  <c r="C81" i="9"/>
  <c r="D80" i="9"/>
  <c r="D79" i="9"/>
  <c r="D78" i="9" s="1"/>
  <c r="P78" i="9"/>
  <c r="P83" i="9" s="1"/>
  <c r="O78" i="9"/>
  <c r="O83" i="9" s="1"/>
  <c r="N78" i="9"/>
  <c r="M78" i="9"/>
  <c r="M83" i="9" s="1"/>
  <c r="L78" i="9"/>
  <c r="L83" i="9" s="1"/>
  <c r="K78" i="9"/>
  <c r="K83" i="9" s="1"/>
  <c r="J78" i="9"/>
  <c r="I78" i="9"/>
  <c r="I83" i="9" s="1"/>
  <c r="H78" i="9"/>
  <c r="H83" i="9" s="1"/>
  <c r="G78" i="9"/>
  <c r="F78" i="9"/>
  <c r="E78" i="9"/>
  <c r="C78" i="9"/>
  <c r="E77" i="9"/>
  <c r="D77" i="9"/>
  <c r="E76" i="9"/>
  <c r="D76" i="9" s="1"/>
  <c r="D75" i="9" s="1"/>
  <c r="G75" i="9"/>
  <c r="G83" i="9" s="1"/>
  <c r="F75" i="9"/>
  <c r="F74" i="9" s="1"/>
  <c r="E75" i="9"/>
  <c r="E83" i="9" s="1"/>
  <c r="C75" i="9"/>
  <c r="G74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I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3" i="9"/>
  <c r="D32" i="9"/>
  <c r="D31" i="9"/>
  <c r="D30" i="9"/>
  <c r="D29" i="9"/>
  <c r="D28" i="9"/>
  <c r="D27" i="9"/>
  <c r="D26" i="9"/>
  <c r="P25" i="9"/>
  <c r="O25" i="9"/>
  <c r="N25" i="9"/>
  <c r="M25" i="9"/>
  <c r="L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P73" i="9" s="1"/>
  <c r="P84" i="9" s="1"/>
  <c r="O9" i="9"/>
  <c r="O73" i="9" s="1"/>
  <c r="O84" i="9" s="1"/>
  <c r="N9" i="9"/>
  <c r="N73" i="9" s="1"/>
  <c r="N84" i="9" s="1"/>
  <c r="M9" i="9"/>
  <c r="L9" i="9"/>
  <c r="L73" i="9" s="1"/>
  <c r="L84" i="9" s="1"/>
  <c r="K9" i="9"/>
  <c r="K73" i="9" s="1"/>
  <c r="K84" i="9" s="1"/>
  <c r="J9" i="9"/>
  <c r="J73" i="9" s="1"/>
  <c r="J84" i="9" s="1"/>
  <c r="I9" i="9"/>
  <c r="I73" i="9" s="1"/>
  <c r="I84" i="9" s="1"/>
  <c r="H9" i="9"/>
  <c r="H73" i="9" s="1"/>
  <c r="H84" i="9" s="1"/>
  <c r="G9" i="9"/>
  <c r="G73" i="9" s="1"/>
  <c r="G84" i="9" s="1"/>
  <c r="F9" i="9"/>
  <c r="F73" i="9" s="1"/>
  <c r="F84" i="9" s="1"/>
  <c r="E9" i="9"/>
  <c r="E73" i="9" s="1"/>
  <c r="C9" i="9"/>
  <c r="B9" i="9"/>
  <c r="B73" i="9" s="1"/>
  <c r="B84" i="9" s="1"/>
  <c r="M83" i="8"/>
  <c r="I83" i="8"/>
  <c r="D82" i="8"/>
  <c r="D81" i="8" s="1"/>
  <c r="E81" i="8"/>
  <c r="C81" i="8"/>
  <c r="D80" i="8"/>
  <c r="D78" i="8" s="1"/>
  <c r="D79" i="8"/>
  <c r="P78" i="8"/>
  <c r="P83" i="8" s="1"/>
  <c r="O78" i="8"/>
  <c r="O83" i="8" s="1"/>
  <c r="N78" i="8"/>
  <c r="N83" i="8" s="1"/>
  <c r="M78" i="8"/>
  <c r="L78" i="8"/>
  <c r="L83" i="8" s="1"/>
  <c r="K78" i="8"/>
  <c r="K83" i="8" s="1"/>
  <c r="J78" i="8"/>
  <c r="J83" i="8" s="1"/>
  <c r="I78" i="8"/>
  <c r="H78" i="8"/>
  <c r="H83" i="8" s="1"/>
  <c r="G78" i="8"/>
  <c r="F78" i="8"/>
  <c r="F74" i="8" s="1"/>
  <c r="E78" i="8"/>
  <c r="C78" i="8"/>
  <c r="E77" i="8"/>
  <c r="D77" i="8" s="1"/>
  <c r="E76" i="8"/>
  <c r="D76" i="8" s="1"/>
  <c r="D75" i="8" s="1"/>
  <c r="G75" i="8"/>
  <c r="G83" i="8" s="1"/>
  <c r="F75" i="8"/>
  <c r="F83" i="8" s="1"/>
  <c r="C75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D66" i="8" s="1"/>
  <c r="P66" i="8"/>
  <c r="O66" i="8"/>
  <c r="N66" i="8"/>
  <c r="M66" i="8"/>
  <c r="L66" i="8"/>
  <c r="K66" i="8"/>
  <c r="J66" i="8"/>
  <c r="I66" i="8"/>
  <c r="H66" i="8"/>
  <c r="G66" i="8"/>
  <c r="F66" i="8"/>
  <c r="E66" i="8"/>
  <c r="C66" i="8"/>
  <c r="B66" i="8"/>
  <c r="D65" i="8"/>
  <c r="D64" i="8"/>
  <c r="D63" i="8"/>
  <c r="D62" i="8"/>
  <c r="P61" i="8"/>
  <c r="O61" i="8"/>
  <c r="N61" i="8"/>
  <c r="M61" i="8"/>
  <c r="L61" i="8"/>
  <c r="K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5" i="8"/>
  <c r="D44" i="8"/>
  <c r="P43" i="8"/>
  <c r="O43" i="8"/>
  <c r="N43" i="8"/>
  <c r="M43" i="8"/>
  <c r="L43" i="8"/>
  <c r="K43" i="8"/>
  <c r="I43" i="8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P73" i="8" s="1"/>
  <c r="P84" i="8" s="1"/>
  <c r="O9" i="8"/>
  <c r="O73" i="8" s="1"/>
  <c r="O84" i="8" s="1"/>
  <c r="N9" i="8"/>
  <c r="N73" i="8" s="1"/>
  <c r="N84" i="8" s="1"/>
  <c r="M9" i="8"/>
  <c r="M73" i="8" s="1"/>
  <c r="M84" i="8" s="1"/>
  <c r="L9" i="8"/>
  <c r="K9" i="8"/>
  <c r="K73" i="8" s="1"/>
  <c r="K84" i="8" s="1"/>
  <c r="J9" i="8"/>
  <c r="J73" i="8" s="1"/>
  <c r="J84" i="8" s="1"/>
  <c r="I9" i="8"/>
  <c r="I73" i="8" s="1"/>
  <c r="I84" i="8" s="1"/>
  <c r="H9" i="8"/>
  <c r="H73" i="8" s="1"/>
  <c r="H84" i="8" s="1"/>
  <c r="G9" i="8"/>
  <c r="G73" i="8" s="1"/>
  <c r="F9" i="8"/>
  <c r="F73" i="8" s="1"/>
  <c r="E9" i="8"/>
  <c r="E73" i="8" s="1"/>
  <c r="C9" i="8"/>
  <c r="B9" i="8"/>
  <c r="B73" i="8" s="1"/>
  <c r="B84" i="8" s="1"/>
  <c r="N83" i="7"/>
  <c r="J83" i="7"/>
  <c r="D82" i="7"/>
  <c r="E81" i="7"/>
  <c r="D81" i="7"/>
  <c r="C81" i="7"/>
  <c r="D80" i="7"/>
  <c r="D79" i="7"/>
  <c r="D78" i="7" s="1"/>
  <c r="P78" i="7"/>
  <c r="P83" i="7" s="1"/>
  <c r="O78" i="7"/>
  <c r="O83" i="7" s="1"/>
  <c r="N78" i="7"/>
  <c r="M78" i="7"/>
  <c r="M83" i="7" s="1"/>
  <c r="L78" i="7"/>
  <c r="L83" i="7" s="1"/>
  <c r="K78" i="7"/>
  <c r="K83" i="7" s="1"/>
  <c r="J78" i="7"/>
  <c r="I78" i="7"/>
  <c r="I83" i="7" s="1"/>
  <c r="H78" i="7"/>
  <c r="H83" i="7" s="1"/>
  <c r="G78" i="7"/>
  <c r="F78" i="7"/>
  <c r="E78" i="7"/>
  <c r="E74" i="7" s="1"/>
  <c r="C78" i="7"/>
  <c r="E77" i="7"/>
  <c r="D77" i="7"/>
  <c r="D75" i="7" s="1"/>
  <c r="E76" i="7"/>
  <c r="D76" i="7"/>
  <c r="G75" i="7"/>
  <c r="G83" i="7" s="1"/>
  <c r="F75" i="7"/>
  <c r="F83" i="7" s="1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D66" i="7" s="1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I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D9" i="7" s="1"/>
  <c r="P9" i="7"/>
  <c r="P73" i="7" s="1"/>
  <c r="P84" i="7" s="1"/>
  <c r="O9" i="7"/>
  <c r="O73" i="7" s="1"/>
  <c r="O84" i="7" s="1"/>
  <c r="N9" i="7"/>
  <c r="N73" i="7" s="1"/>
  <c r="N84" i="7" s="1"/>
  <c r="M9" i="7"/>
  <c r="M73" i="7" s="1"/>
  <c r="L9" i="7"/>
  <c r="L73" i="7" s="1"/>
  <c r="L84" i="7" s="1"/>
  <c r="K9" i="7"/>
  <c r="J9" i="7"/>
  <c r="J73" i="7" s="1"/>
  <c r="J84" i="7" s="1"/>
  <c r="I9" i="7"/>
  <c r="I73" i="7" s="1"/>
  <c r="H9" i="7"/>
  <c r="H73" i="7" s="1"/>
  <c r="H84" i="7" s="1"/>
  <c r="G9" i="7"/>
  <c r="G73" i="7" s="1"/>
  <c r="G84" i="7" s="1"/>
  <c r="F9" i="7"/>
  <c r="F73" i="7" s="1"/>
  <c r="E9" i="7"/>
  <c r="E73" i="7" s="1"/>
  <c r="C9" i="7"/>
  <c r="C73" i="7" s="1"/>
  <c r="C84" i="7" s="1"/>
  <c r="B9" i="7"/>
  <c r="B73" i="7" s="1"/>
  <c r="B84" i="7" s="1"/>
  <c r="D10" i="6"/>
  <c r="D9" i="6"/>
  <c r="G74" i="11" l="1"/>
  <c r="F83" i="11"/>
  <c r="F74" i="11"/>
  <c r="G83" i="11"/>
  <c r="B73" i="11"/>
  <c r="B84" i="11" s="1"/>
  <c r="G73" i="11"/>
  <c r="K73" i="11"/>
  <c r="K84" i="11" s="1"/>
  <c r="D69" i="11"/>
  <c r="C73" i="11"/>
  <c r="C84" i="11" s="1"/>
  <c r="H73" i="11"/>
  <c r="H84" i="11" s="1"/>
  <c r="L73" i="11"/>
  <c r="L84" i="11" s="1"/>
  <c r="P73" i="11"/>
  <c r="P84" i="11" s="1"/>
  <c r="D75" i="11"/>
  <c r="D83" i="11" s="1"/>
  <c r="E73" i="11"/>
  <c r="I73" i="11"/>
  <c r="I84" i="11" s="1"/>
  <c r="M73" i="11"/>
  <c r="M84" i="11" s="1"/>
  <c r="E75" i="11"/>
  <c r="E83" i="11" s="1"/>
  <c r="F73" i="11"/>
  <c r="F84" i="11" s="1"/>
  <c r="J73" i="11"/>
  <c r="J84" i="11" s="1"/>
  <c r="N73" i="11"/>
  <c r="N84" i="11" s="1"/>
  <c r="D66" i="11"/>
  <c r="D61" i="11"/>
  <c r="D51" i="11"/>
  <c r="D43" i="11"/>
  <c r="D35" i="11"/>
  <c r="D25" i="11"/>
  <c r="O73" i="11"/>
  <c r="O84" i="11" s="1"/>
  <c r="D15" i="11"/>
  <c r="D9" i="11"/>
  <c r="D69" i="10"/>
  <c r="D51" i="10"/>
  <c r="D43" i="10"/>
  <c r="D35" i="10"/>
  <c r="D25" i="10"/>
  <c r="D15" i="10"/>
  <c r="N73" i="10"/>
  <c r="N84" i="10" s="1"/>
  <c r="D9" i="10"/>
  <c r="G84" i="10"/>
  <c r="E83" i="10"/>
  <c r="E84" i="10" s="1"/>
  <c r="E74" i="10"/>
  <c r="D83" i="10"/>
  <c r="D74" i="10"/>
  <c r="F74" i="10"/>
  <c r="C73" i="9"/>
  <c r="C84" i="9" s="1"/>
  <c r="D69" i="9"/>
  <c r="D66" i="9"/>
  <c r="D61" i="9"/>
  <c r="D51" i="9"/>
  <c r="D43" i="9"/>
  <c r="D35" i="9"/>
  <c r="D25" i="9"/>
  <c r="D15" i="9"/>
  <c r="M73" i="9"/>
  <c r="M84" i="9" s="1"/>
  <c r="D9" i="9"/>
  <c r="E84" i="9"/>
  <c r="D74" i="9"/>
  <c r="D83" i="9"/>
  <c r="E74" i="9"/>
  <c r="C73" i="8"/>
  <c r="C84" i="8" s="1"/>
  <c r="D69" i="8"/>
  <c r="D61" i="8"/>
  <c r="D51" i="8"/>
  <c r="D43" i="8"/>
  <c r="D35" i="8"/>
  <c r="D25" i="8"/>
  <c r="D15" i="8"/>
  <c r="L73" i="8"/>
  <c r="L84" i="8" s="1"/>
  <c r="D9" i="8"/>
  <c r="F84" i="8"/>
  <c r="D74" i="8"/>
  <c r="D83" i="8"/>
  <c r="G84" i="8"/>
  <c r="E75" i="8"/>
  <c r="G74" i="8"/>
  <c r="D69" i="7"/>
  <c r="K73" i="7"/>
  <c r="K84" i="7" s="1"/>
  <c r="D61" i="7"/>
  <c r="D51" i="7"/>
  <c r="D43" i="7"/>
  <c r="D35" i="7"/>
  <c r="D25" i="7"/>
  <c r="D15" i="7"/>
  <c r="D74" i="7"/>
  <c r="D83" i="7"/>
  <c r="E84" i="7"/>
  <c r="I84" i="7"/>
  <c r="M84" i="7"/>
  <c r="F84" i="7"/>
  <c r="F74" i="7"/>
  <c r="M83" i="6"/>
  <c r="I83" i="6"/>
  <c r="D82" i="6"/>
  <c r="D81" i="6" s="1"/>
  <c r="E81" i="6"/>
  <c r="C81" i="6"/>
  <c r="D80" i="6"/>
  <c r="D79" i="6"/>
  <c r="P78" i="6"/>
  <c r="P83" i="6" s="1"/>
  <c r="O78" i="6"/>
  <c r="O83" i="6" s="1"/>
  <c r="N78" i="6"/>
  <c r="N83" i="6" s="1"/>
  <c r="M78" i="6"/>
  <c r="L78" i="6"/>
  <c r="L83" i="6" s="1"/>
  <c r="K78" i="6"/>
  <c r="K83" i="6" s="1"/>
  <c r="J78" i="6"/>
  <c r="J83" i="6" s="1"/>
  <c r="I78" i="6"/>
  <c r="H78" i="6"/>
  <c r="H83" i="6" s="1"/>
  <c r="G78" i="6"/>
  <c r="F78" i="6"/>
  <c r="F74" i="6" s="1"/>
  <c r="E78" i="6"/>
  <c r="D78" i="6"/>
  <c r="C78" i="6"/>
  <c r="E77" i="6"/>
  <c r="D77" i="6" s="1"/>
  <c r="E76" i="6"/>
  <c r="D76" i="6" s="1"/>
  <c r="G75" i="6"/>
  <c r="G83" i="6" s="1"/>
  <c r="F75" i="6"/>
  <c r="F83" i="6" s="1"/>
  <c r="C75" i="6"/>
  <c r="E73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G73" i="6" s="1"/>
  <c r="G84" i="6" s="1"/>
  <c r="F51" i="6"/>
  <c r="E51" i="6"/>
  <c r="C51" i="6"/>
  <c r="C73" i="6" s="1"/>
  <c r="C84" i="6" s="1"/>
  <c r="B51" i="6"/>
  <c r="D50" i="6"/>
  <c r="D49" i="6"/>
  <c r="D48" i="6"/>
  <c r="D47" i="6"/>
  <c r="D46" i="6"/>
  <c r="D45" i="6"/>
  <c r="D44" i="6"/>
  <c r="P43" i="6"/>
  <c r="O43" i="6"/>
  <c r="O73" i="6" s="1"/>
  <c r="N43" i="6"/>
  <c r="M43" i="6"/>
  <c r="M73" i="6" s="1"/>
  <c r="M84" i="6" s="1"/>
  <c r="L43" i="6"/>
  <c r="K43" i="6"/>
  <c r="K73" i="6" s="1"/>
  <c r="I43" i="6"/>
  <c r="I73" i="6" s="1"/>
  <c r="I84" i="6" s="1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P9" i="6"/>
  <c r="P73" i="6" s="1"/>
  <c r="P84" i="6" s="1"/>
  <c r="O9" i="6"/>
  <c r="N9" i="6"/>
  <c r="N73" i="6" s="1"/>
  <c r="N84" i="6" s="1"/>
  <c r="M9" i="6"/>
  <c r="L9" i="6"/>
  <c r="L73" i="6" s="1"/>
  <c r="L84" i="6" s="1"/>
  <c r="K9" i="6"/>
  <c r="J9" i="6"/>
  <c r="I9" i="6"/>
  <c r="H9" i="6"/>
  <c r="H73" i="6" s="1"/>
  <c r="H84" i="6" s="1"/>
  <c r="G9" i="6"/>
  <c r="F9" i="6"/>
  <c r="F73" i="6" s="1"/>
  <c r="F84" i="6" s="1"/>
  <c r="E9" i="6"/>
  <c r="C9" i="6"/>
  <c r="B9" i="6"/>
  <c r="B73" i="6" s="1"/>
  <c r="B84" i="6" s="1"/>
  <c r="M83" i="5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E74" i="11" l="1"/>
  <c r="D74" i="11"/>
  <c r="G84" i="11"/>
  <c r="E84" i="11"/>
  <c r="D73" i="11"/>
  <c r="D84" i="11" s="1"/>
  <c r="D73" i="10"/>
  <c r="D84" i="10" s="1"/>
  <c r="D73" i="9"/>
  <c r="D84" i="9" s="1"/>
  <c r="D73" i="8"/>
  <c r="D84" i="8" s="1"/>
  <c r="E83" i="8"/>
  <c r="E84" i="8" s="1"/>
  <c r="E74" i="8"/>
  <c r="D73" i="7"/>
  <c r="D84" i="7" s="1"/>
  <c r="D69" i="6"/>
  <c r="D66" i="6"/>
  <c r="D61" i="6"/>
  <c r="D51" i="6"/>
  <c r="D43" i="6"/>
  <c r="D35" i="6"/>
  <c r="J73" i="6"/>
  <c r="J84" i="6" s="1"/>
  <c r="D25" i="6"/>
  <c r="D15" i="6"/>
  <c r="K84" i="6"/>
  <c r="O84" i="6"/>
  <c r="D75" i="6"/>
  <c r="E75" i="6"/>
  <c r="G74" i="6"/>
  <c r="D69" i="5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C73" i="4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6" l="1"/>
  <c r="E83" i="6"/>
  <c r="E84" i="6" s="1"/>
  <c r="E74" i="6"/>
  <c r="D83" i="6"/>
  <c r="D74" i="6"/>
  <c r="D73" i="5"/>
  <c r="D84" i="5" s="1"/>
  <c r="D74" i="5"/>
  <c r="D83" i="5"/>
  <c r="D73" i="4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84" i="6" l="1"/>
  <c r="D73" i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<sst xmlns="http://schemas.openxmlformats.org/spreadsheetml/2006/main" count="1345" uniqueCount="163">
  <si>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</si>
  <si>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</si>
  <si>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</si>
  <si>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</si>
  <si>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</si>
  <si>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</si>
  <si>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</si>
  <si>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</si>
  <si>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</si>
  <si>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</si>
  <si>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</si>
  <si>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</si>
  <si>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</si>
  <si>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</si>
  <si>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</si>
  <si>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</si>
  <si>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</si>
  <si>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</si>
  <si>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</si>
  <si>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</si>
  <si>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</si>
  <si>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</si>
  <si>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</si>
  <si>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</si>
  <si>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</si>
  <si>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</si>
  <si>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</si>
  <si>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</si>
  <si>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</si>
  <si>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</si>
  <si>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</si>
  <si>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</si>
  <si>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</si>
  <si>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</si>
  <si>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</si>
  <si>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</si>
  <si>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</si>
  <si>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</si>
  <si>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</si>
  <si>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</si>
  <si>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</si>
  <si>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</si>
  <si>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</si>
  <si>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</si>
  <si>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</si>
  <si>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</si>
  <si>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</si>
  <si>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</si>
  <si>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</si>
  <si>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</si>
  <si>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</si>
  <si>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</si>
  <si>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</si>
  <si>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</si>
  <si>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</si>
  <si>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</si>
  <si>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</si>
  <si>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</si>
  <si>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</si>
  <si>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</si>
  <si>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</si>
  <si>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</si>
  <si>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</si>
  <si>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</si>
  <si>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</si>
  <si>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</si>
  <si>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</si>
  <si>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</si>
  <si>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</si>
  <si>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</si>
  <si>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</si>
  <si>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</si>
  <si>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</si>
  <si>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</si>
  <si>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</si>
  <si>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</si>
  <si>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</si>
  <si>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</si>
  <si>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</si>
  <si>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</si>
  <si>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</si>
  <si>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</si>
  <si>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</si>
  <si>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</si>
  <si>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</si>
  <si>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</si>
  <si>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</si>
  <si>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</si>
  <si>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</si>
  <si>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</si>
  <si>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</si>
  <si>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</si>
  <si>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</si>
  <si>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</si>
  <si>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</si>
  <si>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</si>
  <si>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</si>
  <si>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</si>
  <si>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</si>
  <si>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</si>
  <si>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[SIGEF]</t>
  </si>
  <si>
    <t>Fecha de registro: hasta el 31 de enero 2023</t>
  </si>
  <si>
    <t>Fecha de imputación: hasta el 31 de enero 2023</t>
  </si>
  <si>
    <t>Notas: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</si>
  <si>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</si>
  <si>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</si>
  <si>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</si>
  <si>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</si>
  <si>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</si>
  <si>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 xml:space="preserve">     ________________________</t>
  </si>
  <si>
    <t>_____________________________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</si>
  <si>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</si>
  <si>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</si>
  <si>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</si>
  <si>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</si>
  <si>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</si>
  <si>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</si>
  <si>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</si>
  <si>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</si>
  <si>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Fecha de registro: hasta el 28 de febrero 2023</t>
  </si>
  <si>
    <t>Fecha de imputación: hasta el 28 de febrero 2023</t>
  </si>
  <si>
    <t xml:space="preserve"> ___________________________</t>
  </si>
  <si>
    <t>Fecha de registro: hasta el 31 de marzo 2023</t>
  </si>
  <si>
    <t>Fecha de imputación: hasta el 31 de marzo 2023</t>
  </si>
  <si>
    <t xml:space="preserve">Licda. Claudia Quiterio       </t>
  </si>
  <si>
    <t xml:space="preserve">Directora Financiera        </t>
  </si>
  <si>
    <t>Fecha de registro: hasta el 30 de abril 2023</t>
  </si>
  <si>
    <t>Fecha de imputación: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</si>
  <si>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</si>
  <si>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</si>
  <si>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</si>
  <si>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</si>
  <si>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registro: hasta el 31 de mayo 2023</t>
  </si>
  <si>
    <t>Fecha de imputación: hasta el 31 de mayo 2023</t>
  </si>
  <si>
    <t xml:space="preserve">  </t>
  </si>
  <si>
    <t xml:space="preserve">Directora Financiera     </t>
  </si>
  <si>
    <t>Fecha de registro: hasta el 30 de junio 2023</t>
  </si>
  <si>
    <t>Fecha de imputación: hasta el 30 de junio 2023</t>
  </si>
  <si>
    <t xml:space="preserve">                ______________________________</t>
  </si>
  <si>
    <t xml:space="preserve">                         Licda. Yenny Hernandez</t>
  </si>
  <si>
    <t xml:space="preserve">                      Encargada de Presupuesto</t>
  </si>
  <si>
    <t>Fecha de registro: hasta el 31 de julio 2023</t>
  </si>
  <si>
    <t>Fecha de imputación: hasta el 31 de julio 2023</t>
  </si>
  <si>
    <t xml:space="preserve">                                ______________________________</t>
  </si>
  <si>
    <t xml:space="preserve">                                         Licda. Yenny Hernandez</t>
  </si>
  <si>
    <t xml:space="preserve">                                      Encargada de Presupuesto</t>
  </si>
  <si>
    <t>Fecha de registro: hasta el 31 de agosto 2023</t>
  </si>
  <si>
    <t>Fecha de imputación: hasta el 31 de agosto 2023</t>
  </si>
  <si>
    <t xml:space="preserve">                                          _____________________________</t>
  </si>
  <si>
    <t xml:space="preserve">                                              Licda. Claudia Quiterio  </t>
  </si>
  <si>
    <t xml:space="preserve">                                               Directora Financiera     </t>
  </si>
  <si>
    <t>Fecha de registro: hasta el 30 de septiembre 2023</t>
  </si>
  <si>
    <t>Fecha de imputación: hasta el 30 de septiembre 2023</t>
  </si>
  <si>
    <t xml:space="preserve">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</si>
  <si>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Licda. Claudia Quiterio  </t>
  </si>
  <si>
    <t xml:space="preserve">                                                                                                          Directora Financiera     </t>
  </si>
  <si>
    <t>Fecha de registro: hasta el 31 de octubre 2023</t>
  </si>
  <si>
    <t>Fecha de imputación: hasta el 31 de octubre 2023</t>
  </si>
  <si>
    <t>Fecha de registro: hasta el 30 de noviembre 2023</t>
  </si>
  <si>
    <t>Fecha de imputación: hasta el 30 de noviembre 2023</t>
  </si>
  <si>
    <t xml:space="preserve">                      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</si>
  <si>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                  Licda. Claudia Quiterio  </t>
  </si>
  <si>
    <t xml:space="preserve">                                                                                                                              Directora Financiera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</si>
</sst>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239856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70CD6A0D-281D-450B-B04D-C15EDC31E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2606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9526</xdr:colOff>
      <xdr:row>0</xdr:row>
      <xdr:rowOff>28577</xdr:rowOff>
    </xdr:from>
    <xdr:to>
      <xdr:col>0</xdr:col>
      <xdr:colOff>5457825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E9983B4-E81A-498A-B679-75C2E40E9A2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8577"/>
          <a:ext cx="5448299" cy="16287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401781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89EEDA37-72FC-4D63-B4B9-7FFA8C1AE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7506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269874</xdr:colOff>
      <xdr:row>6</xdr:row>
      <xdr:rowOff>9525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6D30723-4ED1-4645-AB0C-F2C97952382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21374" cy="1787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21349</xdr:colOff>
      <xdr:row>0</xdr:row>
      <xdr:rowOff>0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0A0614E9-D8CA-49DC-8F94-698423CB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599" y="0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4899025</xdr:colOff>
      <xdr:row>5</xdr:row>
      <xdr:rowOff>238125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404E206-9C13-463A-8228-4969B40C2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025" cy="174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878599</xdr:colOff>
      <xdr:row>0</xdr:row>
      <xdr:rowOff>9525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6113DB62-A2A9-45D9-B4CB-20637757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2424" y="9525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5629275</xdr:colOff>
      <xdr:row>5</xdr:row>
      <xdr:rowOff>161926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F3934B3-FC6C-49DA-BF87-16FDC4B0C3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629275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331931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A3437CB7-CE3B-45B9-A1FC-0BDA1EAC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3494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9525</xdr:colOff>
      <xdr:row>0</xdr:row>
      <xdr:rowOff>28577</xdr:rowOff>
    </xdr:from>
    <xdr:to>
      <xdr:col>1</xdr:col>
      <xdr:colOff>295275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AF1F9D8-103B-440D-8F61-CAD87240EF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7"/>
          <a:ext cx="5943600" cy="1676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697056</xdr:colOff>
      <xdr:row>0</xdr:row>
      <xdr:rowOff>15875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CCE78AA6-42B4-4FD2-BB1F-45978984E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5556" y="15875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9526</xdr:colOff>
      <xdr:row>0</xdr:row>
      <xdr:rowOff>28577</xdr:rowOff>
    </xdr:from>
    <xdr:to>
      <xdr:col>0</xdr:col>
      <xdr:colOff>5000626</xdr:colOff>
      <xdr:row>5</xdr:row>
      <xdr:rowOff>200025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7291362-C8B6-4F24-9CCC-CF279EC0E0A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8577"/>
          <a:ext cx="4991100" cy="16478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5" width="18" style="14" customWidth="1"/>
    <col min="6" max="6" width="12.85546875" style="14" hidden="1" customWidth="1"/>
    <col min="7" max="7" width="11.140625" style="14" hidden="1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0.28515625" style="14" hidden="1" customWidth="1"/>
    <col min="16" max="16" width="0.7109375" style="14" hidden="1" customWidth="1"/>
    <col min="17" max="23" width="5" style="14" bestFit="1" customWidth="1"/>
    <col min="24" max="16384" width="8" style="14"/>
  </cols>
  <sheetData>
    <row r="1" spans="1:16" s="1" customFormat="1" ht="23.25" customHeight="1">
      <c r="A1" s="49" t="s">
        <v>0</v>
      </c>
      <c r="B1" s="49"/>
      <c r="C1" s="49"/>
      <c r="D1" s="49"/>
      <c r="E1" s="49"/>
    </row>
    <row r="2" spans="1:16" s="1" customFormat="1" ht="23.25" customHeight="1">
      <c r="A2" s="49" t="s">
        <v>1</v>
      </c>
      <c r="B2" s="49"/>
      <c r="C2" s="49"/>
      <c r="D2" s="49"/>
      <c r="E2" s="49"/>
    </row>
    <row r="3" spans="1:16" s="2" customFormat="1" ht="23.25">
      <c r="A3" s="49" t="s">
        <v>2</v>
      </c>
      <c r="B3" s="49"/>
      <c r="C3" s="49"/>
      <c r="D3" s="49"/>
      <c r="E3" s="49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>
      <c r="A4" s="49" t="s">
        <v>3</v>
      </c>
      <c r="B4" s="49"/>
      <c r="C4" s="49"/>
      <c r="D4" s="49"/>
      <c r="E4" s="49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50" t="s">
        <v>4</v>
      </c>
      <c r="B5" s="50"/>
      <c r="C5" s="50"/>
      <c r="D5" s="50"/>
      <c r="E5" s="50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8.75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2"/>
    </row>
    <row r="7" spans="1:16" s="5" customFormat="1" ht="18.75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23353784.719999999</v>
      </c>
      <c r="E9" s="13">
        <f t="shared" ref="E9:P9" si="0">SUM(E10:E14)</f>
        <v>23353784.719999999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19555540</v>
      </c>
      <c r="E10" s="16">
        <v>19555540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831000</v>
      </c>
      <c r="E11" s="16">
        <v>831000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2967244.72</v>
      </c>
      <c r="E14" s="16">
        <v>2967244.72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703320.96</v>
      </c>
      <c r="E15" s="13">
        <f t="shared" si="2"/>
        <v>703320.96</v>
      </c>
      <c r="F15" s="13">
        <f t="shared" si="2"/>
        <v>0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703320.96</v>
      </c>
      <c r="E16" s="16">
        <v>703320.96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0</v>
      </c>
      <c r="E17" s="16"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0</v>
      </c>
      <c r="E21" s="16"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0</v>
      </c>
      <c r="E23" s="16"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0</v>
      </c>
      <c r="E25" s="13">
        <f t="shared" si="4"/>
        <v>0</v>
      </c>
      <c r="F25" s="13">
        <f t="shared" si="4"/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0</v>
      </c>
      <c r="E26" s="16"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0</v>
      </c>
      <c r="E27" s="16"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0</v>
      </c>
      <c r="E28" s="16"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0</v>
      </c>
      <c r="E29" s="16"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0</v>
      </c>
      <c r="E30" s="16"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0</v>
      </c>
      <c r="E31" s="16">
        <v>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0</v>
      </c>
      <c r="E32" s="16">
        <v>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0</v>
      </c>
      <c r="E34" s="16">
        <v>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0</v>
      </c>
      <c r="E51" s="13">
        <f t="shared" si="10"/>
        <v>0</v>
      </c>
      <c r="F51" s="13">
        <f t="shared" si="10"/>
        <v>0</v>
      </c>
      <c r="G51" s="13">
        <f>SUM(G52:G60)</f>
        <v>0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0</v>
      </c>
      <c r="E52" s="16"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/>
      <c r="G72" s="21"/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24057105.68</v>
      </c>
      <c r="E73" s="23">
        <f t="shared" si="17"/>
        <v>24057105.68</v>
      </c>
      <c r="F73" s="23">
        <f t="shared" si="17"/>
        <v>0</v>
      </c>
      <c r="G73" s="23">
        <f t="shared" si="17"/>
        <v>0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24057105.68</v>
      </c>
      <c r="E84" s="30">
        <f t="shared" ref="E84:P84" si="26">SUM(E73+E83)</f>
        <v>24057105.68</v>
      </c>
      <c r="F84" s="30">
        <f t="shared" si="26"/>
        <v>0</v>
      </c>
      <c r="G84" s="30">
        <f t="shared" si="26"/>
        <v>0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101</v>
      </c>
      <c r="B86" s="41"/>
      <c r="C86" s="41"/>
      <c r="D86" s="31"/>
    </row>
    <row r="87" spans="1:16">
      <c r="A87" t="s">
        <v>102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109</v>
      </c>
      <c r="B97" s="36"/>
      <c r="C97" s="36"/>
      <c r="D97" s="48" t="s">
        <v>110</v>
      </c>
      <c r="E97" s="48"/>
      <c r="F97" s="37"/>
      <c r="G97" s="37"/>
      <c r="H97" s="37"/>
      <c r="I97" s="37"/>
      <c r="J97" s="37"/>
      <c r="K97" s="37"/>
      <c r="L97" s="37"/>
      <c r="M97" s="47" t="s">
        <v>111</v>
      </c>
      <c r="N97" s="47"/>
      <c r="O97" s="47"/>
      <c r="P97" s="47"/>
    </row>
    <row r="98" spans="1:16">
      <c r="A98" s="36" t="s">
        <v>112</v>
      </c>
      <c r="B98" s="36"/>
      <c r="C98" s="36"/>
      <c r="D98" s="48" t="s">
        <v>113</v>
      </c>
      <c r="E98" s="48"/>
      <c r="F98" s="36"/>
      <c r="H98" s="36"/>
      <c r="J98" s="36"/>
      <c r="K98" s="36"/>
      <c r="L98" s="36"/>
      <c r="M98" s="48" t="s">
        <v>113</v>
      </c>
      <c r="N98" s="48"/>
      <c r="O98" s="48"/>
      <c r="P98" s="48"/>
    </row>
    <row r="99" spans="1:16">
      <c r="A99" s="36" t="s">
        <v>114</v>
      </c>
      <c r="B99" s="36"/>
      <c r="C99" s="36"/>
      <c r="D99" s="48" t="s">
        <v>115</v>
      </c>
      <c r="E99" s="48"/>
      <c r="F99" s="36"/>
      <c r="H99" s="36"/>
      <c r="J99" s="36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37"/>
      <c r="G102" s="37"/>
      <c r="H102" s="37"/>
      <c r="I102" s="37"/>
      <c r="J102" s="37"/>
      <c r="K102" s="37"/>
      <c r="L102" s="37"/>
      <c r="M102" s="37"/>
    </row>
    <row r="103" spans="1:16">
      <c r="A103" s="45" t="s">
        <v>117</v>
      </c>
      <c r="B103" s="45"/>
      <c r="C103" s="45"/>
      <c r="D103" s="45"/>
      <c r="E103" s="45"/>
      <c r="F103" s="38"/>
      <c r="G103" s="38"/>
      <c r="H103" s="38"/>
      <c r="I103" s="38"/>
      <c r="J103" s="38"/>
      <c r="K103" s="38"/>
      <c r="L103" s="38"/>
      <c r="M103" s="38"/>
    </row>
    <row r="104" spans="1:16">
      <c r="A104" s="45" t="s">
        <v>118</v>
      </c>
      <c r="B104" s="45"/>
      <c r="C104" s="45"/>
      <c r="D104" s="45"/>
      <c r="E104" s="45"/>
      <c r="F104" s="38"/>
      <c r="G104" s="38"/>
      <c r="H104" s="38"/>
      <c r="I104" s="38"/>
      <c r="J104" s="38"/>
      <c r="K104" s="38"/>
      <c r="L104" s="38"/>
      <c r="M104" s="38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:E1"/>
    <mergeCell ref="A2:E2"/>
    <mergeCell ref="A3:E3"/>
    <mergeCell ref="A4:E4"/>
    <mergeCell ref="A5:E5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04:E104"/>
    <mergeCell ref="D6:E6"/>
    <mergeCell ref="F6:G6"/>
    <mergeCell ref="H6:I6"/>
    <mergeCell ref="J6:K6"/>
    <mergeCell ref="A103:E103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75D65-5A28-447D-8749-244346F77D97}">
  <sheetPr>
    <pageSetUpPr fitToPage="1"/>
  </sheetPr>
  <dimension ref="A1:W104"/>
  <sheetViews>
    <sheetView zoomScaleNormal="100" workbookViewId="0">
      <selection sqref="A1:XFD1048576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8" width="14.140625" style="14" bestFit="1" customWidth="1"/>
    <col min="9" max="12" width="14.140625" style="14" customWidth="1"/>
    <col min="13" max="13" width="15.140625" style="14" customWidth="1"/>
    <col min="14" max="14" width="14.140625" style="14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6" s="1" customFormat="1" ht="23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6" s="2" customFormat="1" ht="23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1"/>
      <c r="P3" s="1"/>
    </row>
    <row r="4" spans="1:16" s="2" customFormat="1" ht="23.2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1"/>
      <c r="P4" s="1"/>
    </row>
    <row r="5" spans="1:16" s="2" customFormat="1" ht="23.25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3"/>
      <c r="P5" s="3"/>
    </row>
    <row r="6" spans="1:16" s="5" customFormat="1" ht="21" customHeight="1">
      <c r="A6" s="4"/>
      <c r="B6" s="46" t="s">
        <v>5</v>
      </c>
      <c r="C6" s="46"/>
      <c r="D6" s="51" t="s">
        <v>6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398825982.17000002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39119379.770000003</v>
      </c>
      <c r="L9" s="13">
        <f t="shared" si="0"/>
        <v>35817316.519999996</v>
      </c>
      <c r="M9" s="13">
        <f t="shared" si="0"/>
        <v>36205744.380000003</v>
      </c>
      <c r="N9" s="13">
        <f t="shared" si="0"/>
        <v>42233543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420878157.26999998</v>
      </c>
      <c r="D10" s="16">
        <f>SUM(E10:P10)</f>
        <v>323942997.92000002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>
        <v>33172865.010000002</v>
      </c>
      <c r="L10" s="16">
        <v>30297375</v>
      </c>
      <c r="M10" s="16">
        <v>30634315</v>
      </c>
      <c r="N10" s="16">
        <v>36462090.939999998</v>
      </c>
      <c r="O10" s="16"/>
      <c r="P10" s="16"/>
    </row>
    <row r="11" spans="1:16" ht="15.75">
      <c r="A11" s="15" t="s">
        <v>26</v>
      </c>
      <c r="B11" s="16">
        <v>30916000</v>
      </c>
      <c r="C11" s="16">
        <v>31299047.73</v>
      </c>
      <c r="D11" s="16">
        <f>SUM(E11:P11)</f>
        <v>27093689.98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>
        <v>887500</v>
      </c>
      <c r="L11" s="16">
        <v>899500</v>
      </c>
      <c r="M11" s="16">
        <v>899500</v>
      </c>
      <c r="N11" s="16">
        <v>899500</v>
      </c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47789294.270000003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>
        <v>5059014.76</v>
      </c>
      <c r="L14" s="16">
        <v>4620441.5199999996</v>
      </c>
      <c r="M14" s="16">
        <v>4671929.38</v>
      </c>
      <c r="N14" s="16">
        <v>4871952.0599999996</v>
      </c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57078791</v>
      </c>
      <c r="D15" s="13">
        <f t="shared" ref="D15:P15" si="2">SUM(D16:D24)</f>
        <v>47739046.039999999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6282835.6899999995</v>
      </c>
      <c r="L15" s="13">
        <f t="shared" si="2"/>
        <v>6257652.8900000006</v>
      </c>
      <c r="M15" s="13">
        <f t="shared" si="2"/>
        <v>4899489.1099999994</v>
      </c>
      <c r="N15" s="13">
        <f t="shared" si="2"/>
        <v>2098126.69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22637393.899999999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>
        <v>2588447.86</v>
      </c>
      <c r="L16" s="16">
        <v>2700522.89</v>
      </c>
      <c r="M16" s="16">
        <v>2692739.11</v>
      </c>
      <c r="N16" s="16">
        <v>1991846.69</v>
      </c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525211.79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>
        <v>192637.83</v>
      </c>
      <c r="L17" s="16">
        <v>0</v>
      </c>
      <c r="M17" s="16">
        <v>0</v>
      </c>
      <c r="N17" s="16">
        <v>45000</v>
      </c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>
        <v>0</v>
      </c>
      <c r="L19" s="16">
        <v>0</v>
      </c>
      <c r="M19" s="16">
        <v>0</v>
      </c>
      <c r="N19" s="16">
        <v>0</v>
      </c>
      <c r="O19" s="16"/>
      <c r="P19" s="16"/>
    </row>
    <row r="20" spans="1:16" ht="15.75">
      <c r="A20" s="15" t="s">
        <v>35</v>
      </c>
      <c r="B20" s="16">
        <v>3300000</v>
      </c>
      <c r="C20" s="16">
        <v>380000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>
        <v>0</v>
      </c>
      <c r="L20" s="16">
        <v>0</v>
      </c>
      <c r="M20" s="16">
        <v>0</v>
      </c>
      <c r="N20" s="16">
        <v>0</v>
      </c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22398358.149999999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>
        <v>3501750</v>
      </c>
      <c r="L21" s="16">
        <v>3501750</v>
      </c>
      <c r="M21" s="16">
        <v>2086750</v>
      </c>
      <c r="N21" s="16">
        <v>0</v>
      </c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5900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5900</v>
      </c>
      <c r="O22" s="16"/>
      <c r="P22" s="16"/>
    </row>
    <row r="23" spans="1:16" ht="15.75">
      <c r="A23" s="15" t="s">
        <v>38</v>
      </c>
      <c r="B23" s="16">
        <v>5500000</v>
      </c>
      <c r="C23" s="16">
        <v>3558125</v>
      </c>
      <c r="D23" s="16">
        <f t="shared" si="3"/>
        <v>2089981.2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>
        <v>0</v>
      </c>
      <c r="L23" s="16">
        <v>55380</v>
      </c>
      <c r="M23" s="16">
        <v>120000</v>
      </c>
      <c r="N23" s="16">
        <v>55380</v>
      </c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>
        <v>0</v>
      </c>
      <c r="L24" s="16">
        <v>0</v>
      </c>
      <c r="M24" s="16">
        <v>0</v>
      </c>
      <c r="N24" s="16">
        <v>0</v>
      </c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27142173</v>
      </c>
      <c r="D25" s="13">
        <f t="shared" ref="D25:P25" si="4">SUM(D26:D34)</f>
        <v>11647028.82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106025</v>
      </c>
      <c r="L25" s="13">
        <f t="shared" si="4"/>
        <v>1338388.3</v>
      </c>
      <c r="M25" s="13">
        <f t="shared" si="4"/>
        <v>105709.8</v>
      </c>
      <c r="N25" s="13">
        <f t="shared" si="4"/>
        <v>4819979.4399999995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1456220.31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>
        <v>78000</v>
      </c>
      <c r="L26" s="16">
        <v>69000</v>
      </c>
      <c r="M26" s="16">
        <v>69000</v>
      </c>
      <c r="N26" s="16">
        <v>863508.59</v>
      </c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>
        <v>0</v>
      </c>
      <c r="L27" s="16">
        <v>0</v>
      </c>
      <c r="M27" s="16">
        <v>0</v>
      </c>
      <c r="N27" s="16">
        <v>0</v>
      </c>
      <c r="O27" s="16"/>
      <c r="P27" s="16"/>
    </row>
    <row r="28" spans="1:16" ht="15.75">
      <c r="A28" s="15" t="s">
        <v>43</v>
      </c>
      <c r="B28" s="16">
        <v>950000</v>
      </c>
      <c r="C28" s="16">
        <v>1841875</v>
      </c>
      <c r="D28" s="16">
        <f t="shared" si="5"/>
        <v>1064629.1599999999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>
        <v>0</v>
      </c>
      <c r="L28" s="16">
        <v>0</v>
      </c>
      <c r="M28" s="16">
        <v>0</v>
      </c>
      <c r="N28" s="16">
        <v>703619.96</v>
      </c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70682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39530</v>
      </c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>
        <v>0</v>
      </c>
      <c r="L30" s="16">
        <v>0</v>
      </c>
      <c r="M30" s="16">
        <v>0</v>
      </c>
      <c r="N30" s="16">
        <v>0</v>
      </c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>
        <v>0</v>
      </c>
      <c r="L31" s="16">
        <v>0</v>
      </c>
      <c r="M31" s="16">
        <v>0</v>
      </c>
      <c r="N31" s="16">
        <v>0</v>
      </c>
      <c r="O31" s="16"/>
      <c r="P31" s="16"/>
    </row>
    <row r="32" spans="1:16" ht="15.75">
      <c r="A32" s="15" t="s">
        <v>47</v>
      </c>
      <c r="B32" s="16">
        <v>5600000</v>
      </c>
      <c r="C32" s="16">
        <v>11600000</v>
      </c>
      <c r="D32" s="16">
        <f t="shared" si="5"/>
        <v>5495660.6600000001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>
        <v>0</v>
      </c>
      <c r="L32" s="16">
        <v>762242</v>
      </c>
      <c r="M32" s="16">
        <v>2006</v>
      </c>
      <c r="N32" s="16">
        <v>2560320</v>
      </c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/>
      <c r="P33" s="16"/>
    </row>
    <row r="34" spans="1:16" ht="15.75">
      <c r="A34" s="15" t="s">
        <v>49</v>
      </c>
      <c r="B34" s="16">
        <v>5100000</v>
      </c>
      <c r="C34" s="16">
        <v>8800000</v>
      </c>
      <c r="D34" s="16">
        <f t="shared" si="5"/>
        <v>2719740.2800000003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>
        <v>28025</v>
      </c>
      <c r="L34" s="16">
        <v>507146.3</v>
      </c>
      <c r="M34" s="16">
        <v>34703.800000000003</v>
      </c>
      <c r="N34" s="16">
        <v>653000.89</v>
      </c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6233762</v>
      </c>
      <c r="D51" s="13">
        <f t="shared" ref="D51:K51" si="10">SUM(D52:D60)</f>
        <v>1122107.3199999998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7292.4</v>
      </c>
      <c r="M51" s="13">
        <f>SUM(M52:M60)</f>
        <v>0</v>
      </c>
      <c r="N51" s="13">
        <f>SUM(N52:N60)</f>
        <v>484085.92000000004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1650000</v>
      </c>
      <c r="D52" s="16">
        <f>SUM(E52:P52)</f>
        <v>485763.52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>
        <v>0</v>
      </c>
      <c r="L52" s="16">
        <v>0</v>
      </c>
      <c r="M52" s="16">
        <v>0</v>
      </c>
      <c r="N52" s="16">
        <v>294839.52</v>
      </c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627305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>
        <v>0</v>
      </c>
      <c r="L53" s="16">
        <v>0</v>
      </c>
      <c r="M53" s="16">
        <v>0</v>
      </c>
      <c r="N53" s="16">
        <v>187500</v>
      </c>
      <c r="O53" s="16"/>
      <c r="P53" s="16"/>
    </row>
    <row r="54" spans="1:16" ht="15.75">
      <c r="A54" s="15" t="s">
        <v>69</v>
      </c>
      <c r="B54" s="16">
        <v>800000</v>
      </c>
      <c r="C54" s="16">
        <v>450000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7292.4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7292.4</v>
      </c>
      <c r="M56" s="16">
        <v>0</v>
      </c>
      <c r="N56" s="16">
        <v>0</v>
      </c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/>
      <c r="P58" s="16"/>
    </row>
    <row r="59" spans="1:16" ht="15.75">
      <c r="A59" s="15" t="s">
        <v>74</v>
      </c>
      <c r="B59" s="16">
        <v>1000000</v>
      </c>
      <c r="C59" s="16">
        <v>900000</v>
      </c>
      <c r="D59" s="16">
        <f t="shared" si="11"/>
        <v>1746.4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1746.4</v>
      </c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602063479</v>
      </c>
      <c r="D73" s="23">
        <f t="shared" ref="D73:P73" si="17">SUM(D9+D15+D25+D35+D43+D51+D66+D70)</f>
        <v>459334164.35000002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45508240.460000001</v>
      </c>
      <c r="L73" s="23">
        <f t="shared" si="17"/>
        <v>43420650.109999992</v>
      </c>
      <c r="M73" s="23">
        <f t="shared" si="17"/>
        <v>41210943.289999999</v>
      </c>
      <c r="N73" s="23">
        <f t="shared" si="17"/>
        <v>49635735.049999997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602063479</v>
      </c>
      <c r="D84" s="30">
        <f>SUM(D73+D83)</f>
        <v>459334164.35000002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45508240.460000001</v>
      </c>
      <c r="L84" s="30">
        <f t="shared" si="26"/>
        <v>43420650.109999992</v>
      </c>
      <c r="M84" s="30">
        <f t="shared" si="26"/>
        <v>41210943.289999999</v>
      </c>
      <c r="N84" s="30">
        <f t="shared" si="26"/>
        <v>49635735.049999997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156</v>
      </c>
      <c r="B86" s="41"/>
      <c r="C86" s="41"/>
      <c r="D86" s="31"/>
    </row>
    <row r="87" spans="1:16">
      <c r="A87" t="s">
        <v>157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143</v>
      </c>
      <c r="B97" s="36"/>
      <c r="C97" s="36"/>
      <c r="D97" s="36"/>
      <c r="E97" s="36"/>
      <c r="F97" s="36"/>
      <c r="G97" s="48" t="s">
        <v>153</v>
      </c>
      <c r="H97" s="48"/>
      <c r="I97" s="48"/>
      <c r="J97" s="48"/>
      <c r="K97" s="48"/>
      <c r="L97" s="48"/>
      <c r="M97" s="48"/>
      <c r="N97" s="48"/>
      <c r="O97" s="48"/>
      <c r="P97" s="48"/>
    </row>
    <row r="98" spans="1:16">
      <c r="A98" s="36" t="s">
        <v>144</v>
      </c>
      <c r="B98" s="36"/>
      <c r="C98" s="36"/>
      <c r="D98" s="36"/>
      <c r="E98" s="36" t="s">
        <v>128</v>
      </c>
      <c r="F98" s="36"/>
      <c r="G98" s="48" t="s">
        <v>154</v>
      </c>
      <c r="H98" s="48"/>
      <c r="I98" s="48"/>
      <c r="J98" s="48"/>
      <c r="K98" s="48"/>
      <c r="L98" s="48"/>
      <c r="M98" s="48"/>
      <c r="N98" s="48"/>
      <c r="O98" s="48"/>
      <c r="P98" s="48"/>
    </row>
    <row r="99" spans="1:16">
      <c r="A99" s="36" t="s">
        <v>145</v>
      </c>
      <c r="B99" s="36"/>
      <c r="C99" s="36"/>
      <c r="D99" s="36"/>
      <c r="E99" s="36" t="s">
        <v>130</v>
      </c>
      <c r="F99" s="36" t="s">
        <v>134</v>
      </c>
      <c r="G99" s="48" t="s">
        <v>155</v>
      </c>
      <c r="H99" s="48"/>
      <c r="I99" s="48"/>
      <c r="J99" s="48"/>
      <c r="K99" s="48"/>
      <c r="L99" s="48"/>
      <c r="M99" s="48"/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</row>
    <row r="103" spans="1:16">
      <c r="A103" s="45" t="s">
        <v>117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</row>
    <row r="104" spans="1:16">
      <c r="A104" s="45" t="s">
        <v>118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</row>
  </sheetData>
  <sheetProtection algorithmName="SHA-512" hashValue="2mn9iv29HOJvlBoJ0fQjNWIbuJp0AITO0S3YrSQO/T72tOhER9jZlwVmaNBWKqH81SbLHsQLc1Ztoo6VmHgSkg==" saltValue="PdlAElN2E45qgFEqCTW49Q==" spinCount="100000" sheet="1" formatCells="0" formatColumns="0" formatRows="0" insertColumns="0" insertRows="0" insertHyperlinks="0" deleteRows="0" sort="0" autoFilter="0" pivotTables="0"/>
  <mergeCells count="13">
    <mergeCell ref="A102:N102"/>
    <mergeCell ref="A103:N103"/>
    <mergeCell ref="A104:N104"/>
    <mergeCell ref="D6:O6"/>
    <mergeCell ref="G97:P97"/>
    <mergeCell ref="G98:P98"/>
    <mergeCell ref="G99:P99"/>
    <mergeCell ref="B6:C6"/>
    <mergeCell ref="A1:N1"/>
    <mergeCell ref="A2:N2"/>
    <mergeCell ref="A3:N3"/>
    <mergeCell ref="A4:N4"/>
    <mergeCell ref="A5:N5"/>
  </mergeCells>
  <pageMargins left="0.23622047244094491" right="0.23622047244094491" top="0.74803149606299213" bottom="0.74803149606299213" header="0.31496062992125984" footer="0.31496062992125984"/>
  <pageSetup paperSize="5" scale="63" fitToHeight="0" orientation="landscape" r:id="rId1"/>
  <rowBreaks count="1" manualBreakCount="1">
    <brk id="83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08959-2DBD-4373-9DFD-145CBAB450B9}">
  <sheetPr>
    <pageSetUpPr fitToPage="1"/>
  </sheetPr>
  <dimension ref="A1:W104"/>
  <sheetViews>
    <sheetView tabSelected="1" zoomScaleNormal="100" workbookViewId="0">
      <selection activeCell="E90" sqref="E90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8" width="14.140625" style="14" bestFit="1" customWidth="1"/>
    <col min="9" max="12" width="14.140625" style="14" customWidth="1"/>
    <col min="13" max="13" width="14.5703125" style="14" bestFit="1" customWidth="1"/>
    <col min="14" max="14" width="14.140625" style="14" customWidth="1"/>
    <col min="15" max="15" width="14" style="14" bestFit="1" customWidth="1"/>
    <col min="16" max="16" width="13" style="14" hidden="1" customWidth="1"/>
    <col min="17" max="16384" width="14.7109375" style="14"/>
  </cols>
  <sheetData>
    <row r="1" spans="1:16" s="1" customFormat="1" ht="23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s="1" customFormat="1" ht="23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6" s="2" customFormat="1" ht="23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1"/>
    </row>
    <row r="4" spans="1:16" s="2" customFormat="1" ht="23.2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1"/>
    </row>
    <row r="5" spans="1:16" s="2" customFormat="1" ht="23.25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3"/>
    </row>
    <row r="6" spans="1:16" s="5" customFormat="1" ht="21" customHeight="1">
      <c r="A6" s="4"/>
      <c r="B6" s="46" t="s">
        <v>5</v>
      </c>
      <c r="C6" s="46"/>
      <c r="D6" s="51" t="s">
        <v>6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436163964.36000001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39119379.770000003</v>
      </c>
      <c r="L9" s="13">
        <f t="shared" si="0"/>
        <v>35817316.519999996</v>
      </c>
      <c r="M9" s="13">
        <f t="shared" si="0"/>
        <v>36205744.380000003</v>
      </c>
      <c r="N9" s="13">
        <f t="shared" si="0"/>
        <v>42233543</v>
      </c>
      <c r="O9" s="13">
        <f t="shared" si="0"/>
        <v>37337982.189999998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420878157.26999998</v>
      </c>
      <c r="D10" s="16">
        <f>SUM(E10:P10)</f>
        <v>355644172.92000002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>
        <v>33172865.010000002</v>
      </c>
      <c r="L10" s="16">
        <v>30297375</v>
      </c>
      <c r="M10" s="16">
        <v>30634315</v>
      </c>
      <c r="N10" s="16">
        <v>36462090.939999998</v>
      </c>
      <c r="O10" s="16">
        <v>31701175</v>
      </c>
      <c r="P10" s="16"/>
    </row>
    <row r="11" spans="1:16" ht="15.75">
      <c r="A11" s="15" t="s">
        <v>26</v>
      </c>
      <c r="B11" s="16">
        <v>30916000</v>
      </c>
      <c r="C11" s="16">
        <v>31299047.73</v>
      </c>
      <c r="D11" s="16">
        <f>SUM(E11:P11)</f>
        <v>27894689.98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>
        <v>887500</v>
      </c>
      <c r="L11" s="16">
        <v>899500</v>
      </c>
      <c r="M11" s="16">
        <v>899500</v>
      </c>
      <c r="N11" s="16">
        <v>899500</v>
      </c>
      <c r="O11" s="16">
        <v>801000</v>
      </c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52625101.460000001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>
        <v>5059014.76</v>
      </c>
      <c r="L14" s="16">
        <v>4620441.5199999996</v>
      </c>
      <c r="M14" s="16">
        <v>4671929.38</v>
      </c>
      <c r="N14" s="16">
        <v>4871952.0599999996</v>
      </c>
      <c r="O14" s="16">
        <v>4835807.1900000004</v>
      </c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57078791</v>
      </c>
      <c r="D15" s="13">
        <f t="shared" ref="D15:P15" si="2">SUM(D16:D24)</f>
        <v>48436740.480000004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6282835.6899999995</v>
      </c>
      <c r="L15" s="13">
        <f t="shared" si="2"/>
        <v>6257652.8900000006</v>
      </c>
      <c r="M15" s="13">
        <f t="shared" si="2"/>
        <v>4899489.1099999994</v>
      </c>
      <c r="N15" s="13">
        <f t="shared" si="2"/>
        <v>2098126.69</v>
      </c>
      <c r="O15" s="13">
        <f t="shared" si="2"/>
        <v>697694.44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23108895.27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>
        <v>2588447.86</v>
      </c>
      <c r="L16" s="16">
        <v>2700522.89</v>
      </c>
      <c r="M16" s="16">
        <v>2692739.11</v>
      </c>
      <c r="N16" s="16">
        <v>1991846.69</v>
      </c>
      <c r="O16" s="16">
        <v>471501.37</v>
      </c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525211.79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>
        <v>192637.83</v>
      </c>
      <c r="L17" s="16">
        <v>0</v>
      </c>
      <c r="M17" s="16">
        <v>0</v>
      </c>
      <c r="N17" s="16">
        <v>45000</v>
      </c>
      <c r="O17" s="16">
        <v>0</v>
      </c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/>
    </row>
    <row r="20" spans="1:16" ht="15.75">
      <c r="A20" s="15" t="s">
        <v>35</v>
      </c>
      <c r="B20" s="16">
        <v>3300000</v>
      </c>
      <c r="C20" s="16">
        <v>380000</v>
      </c>
      <c r="D20" s="16">
        <f t="shared" si="3"/>
        <v>38535.07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>
        <v>0</v>
      </c>
      <c r="L20" s="16">
        <v>0</v>
      </c>
      <c r="M20" s="16">
        <v>0</v>
      </c>
      <c r="N20" s="16">
        <v>0</v>
      </c>
      <c r="O20" s="16">
        <v>26263.07</v>
      </c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22398358.149999999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>
        <v>3501750</v>
      </c>
      <c r="L21" s="16">
        <v>3501750</v>
      </c>
      <c r="M21" s="16">
        <v>2086750</v>
      </c>
      <c r="N21" s="16">
        <v>0</v>
      </c>
      <c r="O21" s="16">
        <v>0</v>
      </c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5900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5900</v>
      </c>
      <c r="O22" s="16">
        <v>0</v>
      </c>
      <c r="P22" s="16"/>
    </row>
    <row r="23" spans="1:16" ht="15.75">
      <c r="A23" s="15" t="s">
        <v>38</v>
      </c>
      <c r="B23" s="16">
        <v>5500000</v>
      </c>
      <c r="C23" s="16">
        <v>3558125</v>
      </c>
      <c r="D23" s="16">
        <f t="shared" si="3"/>
        <v>2289911.2000000002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>
        <v>0</v>
      </c>
      <c r="L23" s="16">
        <v>55380</v>
      </c>
      <c r="M23" s="16">
        <v>120000</v>
      </c>
      <c r="N23" s="16">
        <v>55380</v>
      </c>
      <c r="O23" s="16">
        <v>199930</v>
      </c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27142173</v>
      </c>
      <c r="D25" s="13">
        <f t="shared" ref="D25:P25" si="4">SUM(D26:D34)</f>
        <v>13449518.01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106025</v>
      </c>
      <c r="L25" s="13">
        <f t="shared" si="4"/>
        <v>1338388.3</v>
      </c>
      <c r="M25" s="13">
        <f t="shared" si="4"/>
        <v>105709.8</v>
      </c>
      <c r="N25" s="13">
        <f t="shared" si="4"/>
        <v>4819979.4399999995</v>
      </c>
      <c r="O25" s="13">
        <f t="shared" si="4"/>
        <v>1802489.1900000002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1740910.3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>
        <v>78000</v>
      </c>
      <c r="L26" s="16">
        <v>69000</v>
      </c>
      <c r="M26" s="16">
        <v>69000</v>
      </c>
      <c r="N26" s="16">
        <v>863508.59</v>
      </c>
      <c r="O26" s="16">
        <v>284689.99</v>
      </c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782429.67999999993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>
        <v>0</v>
      </c>
      <c r="L27" s="16">
        <v>0</v>
      </c>
      <c r="M27" s="16">
        <v>0</v>
      </c>
      <c r="N27" s="16">
        <v>0</v>
      </c>
      <c r="O27" s="16">
        <v>59000</v>
      </c>
      <c r="P27" s="16"/>
    </row>
    <row r="28" spans="1:16" ht="15.75">
      <c r="A28" s="15" t="s">
        <v>43</v>
      </c>
      <c r="B28" s="16">
        <v>950000</v>
      </c>
      <c r="C28" s="16">
        <v>1841875</v>
      </c>
      <c r="D28" s="16">
        <f t="shared" si="5"/>
        <v>1479186.7599999998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>
        <v>0</v>
      </c>
      <c r="L28" s="16">
        <v>0</v>
      </c>
      <c r="M28" s="16">
        <v>0</v>
      </c>
      <c r="N28" s="16">
        <v>703619.96</v>
      </c>
      <c r="O28" s="16">
        <v>414557.6</v>
      </c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70682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39530</v>
      </c>
      <c r="O29" s="16">
        <v>0</v>
      </c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/>
    </row>
    <row r="32" spans="1:16" ht="15.75">
      <c r="A32" s="15" t="s">
        <v>47</v>
      </c>
      <c r="B32" s="16">
        <v>5600000</v>
      </c>
      <c r="C32" s="16">
        <v>11600000</v>
      </c>
      <c r="D32" s="16">
        <f t="shared" si="5"/>
        <v>6145534.46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>
        <v>0</v>
      </c>
      <c r="L32" s="16">
        <v>762242</v>
      </c>
      <c r="M32" s="16">
        <v>2006</v>
      </c>
      <c r="N32" s="16">
        <v>2560320</v>
      </c>
      <c r="O32" s="16">
        <v>649873.80000000005</v>
      </c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/>
    </row>
    <row r="34" spans="1:16" ht="15.75">
      <c r="A34" s="15" t="s">
        <v>49</v>
      </c>
      <c r="B34" s="16">
        <v>5100000</v>
      </c>
      <c r="C34" s="16">
        <v>8800000</v>
      </c>
      <c r="D34" s="16">
        <f t="shared" si="5"/>
        <v>3114108.08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>
        <v>28025</v>
      </c>
      <c r="L34" s="16">
        <v>507146.3</v>
      </c>
      <c r="M34" s="16">
        <v>34703.800000000003</v>
      </c>
      <c r="N34" s="16">
        <v>653000.89</v>
      </c>
      <c r="O34" s="16">
        <v>394367.8</v>
      </c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6233762</v>
      </c>
      <c r="D51" s="13">
        <f t="shared" ref="D51:K51" si="10">SUM(D52:D60)</f>
        <v>1134025.3199999998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7292.4</v>
      </c>
      <c r="M51" s="13">
        <f>SUM(M52:M60)</f>
        <v>0</v>
      </c>
      <c r="N51" s="13">
        <f>SUM(N52:N60)</f>
        <v>484085.92000000004</v>
      </c>
      <c r="O51" s="13">
        <f>SUM(O52:O60)</f>
        <v>11918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1650000</v>
      </c>
      <c r="D52" s="16">
        <f>SUM(E52:P52)</f>
        <v>497681.52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>
        <v>0</v>
      </c>
      <c r="L52" s="16">
        <v>0</v>
      </c>
      <c r="M52" s="16">
        <v>0</v>
      </c>
      <c r="N52" s="16">
        <v>294839.52</v>
      </c>
      <c r="O52" s="16">
        <v>11918</v>
      </c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627305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>
        <v>0</v>
      </c>
      <c r="L53" s="16">
        <v>0</v>
      </c>
      <c r="M53" s="16">
        <v>0</v>
      </c>
      <c r="N53" s="16">
        <v>187500</v>
      </c>
      <c r="O53" s="16">
        <v>0</v>
      </c>
      <c r="P53" s="16"/>
    </row>
    <row r="54" spans="1:16" ht="15.75">
      <c r="A54" s="15" t="s">
        <v>69</v>
      </c>
      <c r="B54" s="16">
        <v>800000</v>
      </c>
      <c r="C54" s="16">
        <v>450000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7292.4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7292.4</v>
      </c>
      <c r="M56" s="16">
        <v>0</v>
      </c>
      <c r="N56" s="16">
        <v>0</v>
      </c>
      <c r="O56" s="16">
        <v>0</v>
      </c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/>
    </row>
    <row r="59" spans="1:16" ht="15.75">
      <c r="A59" s="15" t="s">
        <v>74</v>
      </c>
      <c r="B59" s="16">
        <v>1000000</v>
      </c>
      <c r="C59" s="16">
        <v>900000</v>
      </c>
      <c r="D59" s="16">
        <f t="shared" si="11"/>
        <v>1746.4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1746.4</v>
      </c>
      <c r="O59" s="16">
        <v>0</v>
      </c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602063479</v>
      </c>
      <c r="D73" s="23">
        <f t="shared" ref="D73:P73" si="17">SUM(D9+D15+D25+D35+D43+D51+D66+D70)</f>
        <v>499184248.17000002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45508240.460000001</v>
      </c>
      <c r="L73" s="23">
        <f t="shared" si="17"/>
        <v>43420650.109999992</v>
      </c>
      <c r="M73" s="23">
        <f t="shared" si="17"/>
        <v>41210943.289999999</v>
      </c>
      <c r="N73" s="23">
        <f t="shared" si="17"/>
        <v>49635735.049999997</v>
      </c>
      <c r="O73" s="23">
        <f t="shared" si="17"/>
        <v>39850083.819999993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602063479</v>
      </c>
      <c r="D84" s="30">
        <f>SUM(D73+D83)</f>
        <v>499184248.17000002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45508240.460000001</v>
      </c>
      <c r="L84" s="30">
        <f t="shared" si="26"/>
        <v>43420650.109999992</v>
      </c>
      <c r="M84" s="30">
        <f t="shared" si="26"/>
        <v>41210943.289999999</v>
      </c>
      <c r="N84" s="30">
        <f t="shared" si="26"/>
        <v>49635735.049999997</v>
      </c>
      <c r="O84" s="30">
        <f t="shared" si="26"/>
        <v>39850083.819999993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158</v>
      </c>
      <c r="B86" s="41"/>
      <c r="C86" s="41"/>
      <c r="D86" s="31"/>
    </row>
    <row r="87" spans="1:16">
      <c r="A87" t="s">
        <v>159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143</v>
      </c>
      <c r="B97" s="36"/>
      <c r="C97" s="36"/>
      <c r="D97" s="36"/>
      <c r="E97" s="36"/>
      <c r="F97" s="36"/>
      <c r="G97" s="48" t="s">
        <v>160</v>
      </c>
      <c r="H97" s="48"/>
      <c r="I97" s="48"/>
      <c r="J97" s="48"/>
      <c r="K97" s="48"/>
      <c r="L97" s="48"/>
      <c r="M97" s="48"/>
      <c r="N97" s="48"/>
      <c r="O97" s="48"/>
      <c r="P97" s="48"/>
    </row>
    <row r="98" spans="1:16">
      <c r="A98" s="36" t="s">
        <v>144</v>
      </c>
      <c r="B98" s="36"/>
      <c r="C98" s="36"/>
      <c r="D98" s="36"/>
      <c r="E98" s="36" t="s">
        <v>128</v>
      </c>
      <c r="F98" s="36"/>
      <c r="G98" s="48" t="s">
        <v>161</v>
      </c>
      <c r="H98" s="48"/>
      <c r="I98" s="48"/>
      <c r="J98" s="48"/>
      <c r="K98" s="48"/>
      <c r="L98" s="48"/>
      <c r="M98" s="48"/>
      <c r="N98" s="48"/>
      <c r="O98" s="48"/>
      <c r="P98" s="48"/>
    </row>
    <row r="99" spans="1:16">
      <c r="A99" s="36" t="s">
        <v>145</v>
      </c>
      <c r="B99" s="36"/>
      <c r="C99" s="36"/>
      <c r="D99" s="36"/>
      <c r="E99" s="36" t="s">
        <v>130</v>
      </c>
      <c r="F99" s="36" t="s">
        <v>134</v>
      </c>
      <c r="G99" s="48" t="s">
        <v>162</v>
      </c>
      <c r="H99" s="48"/>
      <c r="I99" s="48"/>
      <c r="J99" s="48"/>
      <c r="K99" s="48"/>
      <c r="L99" s="48"/>
      <c r="M99" s="48"/>
      <c r="N99" s="48"/>
      <c r="O99" s="48"/>
      <c r="P99" s="48"/>
    </row>
    <row r="100" spans="1:16">
      <c r="A100" s="36"/>
      <c r="B100" s="36"/>
      <c r="C100" s="36"/>
      <c r="D100" s="36"/>
      <c r="E100" s="36"/>
      <c r="F100" s="36"/>
      <c r="G100" s="44"/>
      <c r="H100" s="44"/>
      <c r="I100" s="44"/>
      <c r="J100" s="44"/>
      <c r="K100" s="44"/>
      <c r="L100" s="44"/>
      <c r="M100" s="44"/>
      <c r="N100" s="44"/>
      <c r="O100" s="44"/>
      <c r="P100" s="44"/>
    </row>
    <row r="101" spans="1:16">
      <c r="A101" s="36"/>
      <c r="B101" s="36"/>
      <c r="C101" s="36"/>
      <c r="D101" s="36"/>
      <c r="E101" s="36"/>
      <c r="F101" s="36"/>
      <c r="G101" s="44"/>
      <c r="H101" s="44"/>
      <c r="I101" s="44"/>
      <c r="J101" s="44"/>
      <c r="K101" s="44"/>
      <c r="L101" s="44"/>
      <c r="M101" s="44"/>
      <c r="N101" s="44"/>
      <c r="O101" s="44"/>
      <c r="P101" s="44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</row>
    <row r="103" spans="1:16">
      <c r="A103" s="45" t="s">
        <v>117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</row>
    <row r="104" spans="1:16">
      <c r="A104" s="45" t="s">
        <v>118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</row>
  </sheetData>
  <sheetProtection algorithmName="SHA-512" hashValue="JasO5+DctJdC/NymuijKQT4guxzxbQcK0JJBTxTzeusZELpZN7mJUsmlcuM6TrSchECXu7E+1u3RCDs04ywLiQ==" saltValue="7QDSAf3jWZEdHKptDjsISw==" spinCount="100000" sheet="1" formatCells="0" formatColumns="0" formatRows="0" insertColumns="0" insertRows="0" insertHyperlinks="0" deleteColumns="0" deleteRows="0" sort="0" autoFilter="0" pivotTables="0"/>
  <mergeCells count="13">
    <mergeCell ref="A1:O1"/>
    <mergeCell ref="A2:O2"/>
    <mergeCell ref="A3:O3"/>
    <mergeCell ref="A4:O4"/>
    <mergeCell ref="A5:O5"/>
    <mergeCell ref="A102:O102"/>
    <mergeCell ref="A103:O103"/>
    <mergeCell ref="A104:O104"/>
    <mergeCell ref="G97:P97"/>
    <mergeCell ref="G98:P98"/>
    <mergeCell ref="G99:P99"/>
    <mergeCell ref="B6:C6"/>
    <mergeCell ref="D6:O6"/>
  </mergeCells>
  <pageMargins left="0.25" right="0.25" top="0.75" bottom="0.75" header="0.3" footer="0.3"/>
  <pageSetup paperSize="5" scale="60" fitToHeight="0" orientation="landscape" r:id="rId1"/>
  <rowBreaks count="2" manualBreakCount="2">
    <brk id="45" max="16383" man="1"/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6" width="18" style="14" customWidth="1"/>
    <col min="7" max="7" width="11.140625" style="14" hidden="1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6" width="5" style="14" hidden="1" customWidth="1"/>
    <col min="17" max="23" width="5" style="14" bestFit="1" customWidth="1"/>
    <col min="24" max="16384" width="8" style="14"/>
  </cols>
  <sheetData>
    <row r="1" spans="1:16" s="1" customFormat="1" ht="23.25">
      <c r="A1" s="49" t="s">
        <v>0</v>
      </c>
      <c r="B1" s="49"/>
      <c r="C1" s="49"/>
      <c r="D1" s="49"/>
      <c r="E1" s="49"/>
      <c r="F1" s="49"/>
    </row>
    <row r="2" spans="1:16" s="1" customFormat="1" ht="23.25">
      <c r="A2" s="49" t="s">
        <v>1</v>
      </c>
      <c r="B2" s="49"/>
      <c r="C2" s="49"/>
      <c r="D2" s="49"/>
      <c r="E2" s="49"/>
      <c r="F2" s="49"/>
    </row>
    <row r="3" spans="1:16" s="2" customFormat="1" ht="23.25">
      <c r="A3" s="49" t="s">
        <v>2</v>
      </c>
      <c r="B3" s="49"/>
      <c r="C3" s="49"/>
      <c r="D3" s="49"/>
      <c r="E3" s="49"/>
      <c r="F3" s="49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9" t="s">
        <v>3</v>
      </c>
      <c r="B4" s="49"/>
      <c r="C4" s="49"/>
      <c r="D4" s="49"/>
      <c r="E4" s="49"/>
      <c r="F4" s="49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50" t="s">
        <v>4</v>
      </c>
      <c r="B5" s="50"/>
      <c r="C5" s="50"/>
      <c r="D5" s="50"/>
      <c r="E5" s="50"/>
      <c r="F5" s="50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6" t="s">
        <v>5</v>
      </c>
      <c r="C6" s="46"/>
      <c r="D6" s="51" t="s">
        <v>6</v>
      </c>
      <c r="E6" s="52"/>
      <c r="F6" s="53"/>
      <c r="G6" s="7"/>
      <c r="H6" s="46"/>
      <c r="I6" s="46"/>
      <c r="J6" s="46"/>
      <c r="K6" s="46"/>
      <c r="L6" s="46"/>
      <c r="M6" s="46"/>
      <c r="N6" s="46"/>
      <c r="O6" s="46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72556142.700000003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61476298</v>
      </c>
      <c r="E10" s="16">
        <v>19555540</v>
      </c>
      <c r="F10" s="16">
        <v>41920758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1733000</v>
      </c>
      <c r="E11" s="16">
        <v>831000</v>
      </c>
      <c r="F11" s="16">
        <v>902000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9346844.7000000011</v>
      </c>
      <c r="E14" s="16">
        <v>2967244.72</v>
      </c>
      <c r="F14" s="16">
        <v>6379599.9800000004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13632042.68</v>
      </c>
      <c r="E15" s="13">
        <f t="shared" si="2"/>
        <v>703320.96</v>
      </c>
      <c r="F15" s="13">
        <f t="shared" si="2"/>
        <v>12928721.720000001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4199642.68</v>
      </c>
      <c r="E16" s="16">
        <v>703320.96</v>
      </c>
      <c r="F16" s="16">
        <v>3496321.72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0</v>
      </c>
      <c r="E17" s="16">
        <v>0</v>
      </c>
      <c r="F17" s="16"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>
        <v>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9338000</v>
      </c>
      <c r="E21" s="16">
        <v>0</v>
      </c>
      <c r="F21" s="16">
        <v>9338000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94400</v>
      </c>
      <c r="E23" s="16">
        <v>0</v>
      </c>
      <c r="F23" s="16">
        <v>94400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0</v>
      </c>
      <c r="E25" s="13">
        <f t="shared" si="4"/>
        <v>0</v>
      </c>
      <c r="F25" s="13">
        <f t="shared" si="4"/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0</v>
      </c>
      <c r="E26" s="16">
        <v>0</v>
      </c>
      <c r="F26" s="16">
        <v>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0</v>
      </c>
      <c r="E27" s="16">
        <v>0</v>
      </c>
      <c r="F27" s="16">
        <v>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0</v>
      </c>
      <c r="E28" s="16">
        <v>0</v>
      </c>
      <c r="F28" s="16"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0</v>
      </c>
      <c r="E29" s="16">
        <v>0</v>
      </c>
      <c r="F29" s="16">
        <v>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0</v>
      </c>
      <c r="E30" s="16">
        <v>0</v>
      </c>
      <c r="F30" s="16">
        <v>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0</v>
      </c>
      <c r="E31" s="16">
        <v>0</v>
      </c>
      <c r="F31" s="16">
        <v>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0</v>
      </c>
      <c r="E32" s="16">
        <v>0</v>
      </c>
      <c r="F32" s="16">
        <v>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0</v>
      </c>
      <c r="E34" s="16">
        <v>0</v>
      </c>
      <c r="F34" s="16">
        <v>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0</v>
      </c>
      <c r="E51" s="13">
        <f t="shared" si="10"/>
        <v>0</v>
      </c>
      <c r="F51" s="13">
        <f t="shared" si="10"/>
        <v>0</v>
      </c>
      <c r="G51" s="13">
        <f>SUM(G52:G60)</f>
        <v>0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0</v>
      </c>
      <c r="E52" s="16">
        <v>0</v>
      </c>
      <c r="F52" s="16">
        <v>0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/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86188185.379999995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0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86188185.379999995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0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119</v>
      </c>
      <c r="B86" s="41"/>
      <c r="C86" s="41"/>
      <c r="D86" s="31"/>
    </row>
    <row r="87" spans="1:16">
      <c r="A87" t="s">
        <v>120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48" t="s">
        <v>110</v>
      </c>
      <c r="F97" s="48"/>
      <c r="G97" s="37"/>
      <c r="H97" s="37"/>
      <c r="I97" s="37"/>
      <c r="J97" s="37"/>
      <c r="K97" s="37"/>
      <c r="L97" s="37"/>
      <c r="M97" s="47" t="s">
        <v>111</v>
      </c>
      <c r="N97" s="47"/>
      <c r="O97" s="47"/>
      <c r="P97" s="47"/>
    </row>
    <row r="98" spans="1:16">
      <c r="A98" s="36" t="s">
        <v>112</v>
      </c>
      <c r="B98" s="36"/>
      <c r="C98" s="36"/>
      <c r="D98" s="36"/>
      <c r="E98" s="48" t="s">
        <v>113</v>
      </c>
      <c r="F98" s="48"/>
      <c r="H98" s="36"/>
      <c r="J98" s="36"/>
      <c r="K98" s="36"/>
      <c r="L98" s="36"/>
      <c r="M98" s="48" t="s">
        <v>113</v>
      </c>
      <c r="N98" s="48"/>
      <c r="O98" s="48"/>
      <c r="P98" s="48"/>
    </row>
    <row r="99" spans="1:16">
      <c r="A99" s="36" t="s">
        <v>114</v>
      </c>
      <c r="B99" s="36"/>
      <c r="C99" s="36"/>
      <c r="D99" s="36"/>
      <c r="E99" s="48" t="s">
        <v>115</v>
      </c>
      <c r="F99" s="48"/>
      <c r="H99" s="36"/>
      <c r="J99" s="36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37"/>
      <c r="H102" s="37"/>
      <c r="I102" s="37"/>
      <c r="J102" s="37"/>
      <c r="K102" s="37"/>
      <c r="L102" s="37"/>
      <c r="M102" s="37"/>
    </row>
    <row r="103" spans="1:16">
      <c r="A103" s="45" t="s">
        <v>117</v>
      </c>
      <c r="B103" s="45"/>
      <c r="C103" s="45"/>
      <c r="D103" s="45"/>
      <c r="E103" s="45"/>
      <c r="F103" s="45"/>
      <c r="G103" s="38"/>
      <c r="H103" s="38"/>
      <c r="I103" s="38"/>
      <c r="J103" s="38"/>
      <c r="K103" s="38"/>
      <c r="L103" s="38"/>
      <c r="M103" s="38"/>
    </row>
    <row r="104" spans="1:16">
      <c r="A104" s="45" t="s">
        <v>118</v>
      </c>
      <c r="B104" s="45"/>
      <c r="C104" s="45"/>
      <c r="D104" s="45"/>
      <c r="E104" s="45"/>
      <c r="F104" s="45"/>
      <c r="G104" s="38"/>
      <c r="H104" s="38"/>
      <c r="I104" s="38"/>
      <c r="J104" s="38"/>
      <c r="K104" s="38"/>
      <c r="L104" s="38"/>
      <c r="M104" s="38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M98:P98"/>
    <mergeCell ref="M99:P99"/>
    <mergeCell ref="A103:F103"/>
    <mergeCell ref="H6:I6"/>
    <mergeCell ref="J6:K6"/>
    <mergeCell ref="L6:M6"/>
    <mergeCell ref="N6:O6"/>
    <mergeCell ref="M97:P97"/>
    <mergeCell ref="B6:C6"/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7" width="18" style="14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6" width="5" style="14" hidden="1" customWidth="1"/>
    <col min="17" max="23" width="5" style="14" bestFit="1" customWidth="1"/>
    <col min="24" max="16384" width="8" style="14"/>
  </cols>
  <sheetData>
    <row r="1" spans="1:16" s="1" customFormat="1" ht="23.25">
      <c r="A1" s="49" t="s">
        <v>0</v>
      </c>
      <c r="B1" s="49"/>
      <c r="C1" s="49"/>
      <c r="D1" s="49"/>
      <c r="E1" s="49"/>
      <c r="F1" s="49"/>
      <c r="G1" s="49"/>
    </row>
    <row r="2" spans="1:16" s="1" customFormat="1" ht="23.25">
      <c r="A2" s="49" t="s">
        <v>1</v>
      </c>
      <c r="B2" s="49"/>
      <c r="C2" s="49"/>
      <c r="D2" s="49"/>
      <c r="E2" s="49"/>
      <c r="F2" s="49"/>
      <c r="G2" s="49"/>
    </row>
    <row r="3" spans="1:16" s="2" customFormat="1" ht="23.25">
      <c r="A3" s="49" t="s">
        <v>2</v>
      </c>
      <c r="B3" s="49"/>
      <c r="C3" s="49"/>
      <c r="D3" s="49"/>
      <c r="E3" s="49"/>
      <c r="F3" s="49"/>
      <c r="G3" s="49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9" t="s">
        <v>3</v>
      </c>
      <c r="B4" s="49"/>
      <c r="C4" s="49"/>
      <c r="D4" s="49"/>
      <c r="E4" s="49"/>
      <c r="F4" s="49"/>
      <c r="G4" s="49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50" t="s">
        <v>4</v>
      </c>
      <c r="B5" s="50"/>
      <c r="C5" s="50"/>
      <c r="D5" s="50"/>
      <c r="E5" s="50"/>
      <c r="F5" s="50"/>
      <c r="G5" s="50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6" t="s">
        <v>5</v>
      </c>
      <c r="C6" s="46"/>
      <c r="D6" s="51" t="s">
        <v>6</v>
      </c>
      <c r="E6" s="52"/>
      <c r="F6" s="52"/>
      <c r="G6" s="53"/>
      <c r="H6" s="46"/>
      <c r="I6" s="46"/>
      <c r="J6" s="46"/>
      <c r="K6" s="46"/>
      <c r="L6" s="46"/>
      <c r="M6" s="46"/>
      <c r="N6" s="46"/>
      <c r="O6" s="46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109509578.84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92777886.180000007</v>
      </c>
      <c r="E10" s="16">
        <v>19555540</v>
      </c>
      <c r="F10" s="16">
        <v>41920758</v>
      </c>
      <c r="G10" s="16">
        <v>31301588.18</v>
      </c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2633000</v>
      </c>
      <c r="E11" s="16">
        <v>831000</v>
      </c>
      <c r="F11" s="16">
        <v>902000</v>
      </c>
      <c r="G11" s="16">
        <v>900000</v>
      </c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14098692.66</v>
      </c>
      <c r="E14" s="16">
        <v>2967244.72</v>
      </c>
      <c r="F14" s="16">
        <v>6379599.9800000004</v>
      </c>
      <c r="G14" s="16">
        <v>4751847.96</v>
      </c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18760645.620000001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6352978.5099999998</v>
      </c>
      <c r="E16" s="16">
        <v>703320.96</v>
      </c>
      <c r="F16" s="16">
        <v>3496321.72</v>
      </c>
      <c r="G16" s="16">
        <v>2153335.83</v>
      </c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11557233.15</v>
      </c>
      <c r="E21" s="16">
        <v>0</v>
      </c>
      <c r="F21" s="16">
        <v>9338000</v>
      </c>
      <c r="G21" s="16">
        <v>2219233.15</v>
      </c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562860</v>
      </c>
      <c r="E23" s="16">
        <v>0</v>
      </c>
      <c r="F23" s="16">
        <v>94400</v>
      </c>
      <c r="G23" s="16">
        <v>468460</v>
      </c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1660454.69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75564.97</v>
      </c>
      <c r="E26" s="16">
        <v>0</v>
      </c>
      <c r="F26" s="16">
        <v>0</v>
      </c>
      <c r="G26" s="16">
        <v>75564.97</v>
      </c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148208</v>
      </c>
      <c r="E28" s="16">
        <v>0</v>
      </c>
      <c r="F28" s="16">
        <v>0</v>
      </c>
      <c r="G28" s="16">
        <v>148208</v>
      </c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37000.99</v>
      </c>
      <c r="E32" s="16">
        <v>0</v>
      </c>
      <c r="F32" s="16">
        <v>0</v>
      </c>
      <c r="G32" s="16">
        <v>37000.99</v>
      </c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843239.33</v>
      </c>
      <c r="E34" s="16">
        <v>0</v>
      </c>
      <c r="F34" s="16">
        <v>0</v>
      </c>
      <c r="G34" s="16">
        <v>843239.33</v>
      </c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130005373.15000001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130005373.15000001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122</v>
      </c>
      <c r="B86" s="41"/>
      <c r="C86" s="41"/>
      <c r="D86" s="31"/>
    </row>
    <row r="87" spans="1:16">
      <c r="A87" t="s">
        <v>123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54" t="s">
        <v>110</v>
      </c>
      <c r="F97" s="54"/>
      <c r="G97" s="54"/>
      <c r="H97" s="37"/>
      <c r="I97" s="37"/>
      <c r="J97" s="37"/>
      <c r="K97" s="37"/>
      <c r="L97" s="37"/>
      <c r="M97" s="47" t="s">
        <v>111</v>
      </c>
      <c r="N97" s="47"/>
      <c r="O97" s="47"/>
      <c r="P97" s="47"/>
    </row>
    <row r="98" spans="1:16">
      <c r="A98" s="36" t="s">
        <v>112</v>
      </c>
      <c r="B98" s="36"/>
      <c r="C98" s="36"/>
      <c r="D98" s="36"/>
      <c r="E98" s="54" t="s">
        <v>124</v>
      </c>
      <c r="F98" s="54"/>
      <c r="G98" s="54"/>
      <c r="H98" s="36"/>
      <c r="J98" s="36"/>
      <c r="K98" s="36"/>
      <c r="L98" s="36"/>
      <c r="M98" s="48" t="s">
        <v>113</v>
      </c>
      <c r="N98" s="48"/>
      <c r="O98" s="48"/>
      <c r="P98" s="48"/>
    </row>
    <row r="99" spans="1:16">
      <c r="A99" s="36" t="s">
        <v>114</v>
      </c>
      <c r="B99" s="36"/>
      <c r="C99" s="36"/>
      <c r="D99" s="36"/>
      <c r="E99" s="54" t="s">
        <v>125</v>
      </c>
      <c r="F99" s="54"/>
      <c r="G99" s="54"/>
      <c r="H99" s="36"/>
      <c r="J99" s="36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37"/>
      <c r="I102" s="37"/>
      <c r="J102" s="37"/>
      <c r="K102" s="37"/>
      <c r="L102" s="37"/>
      <c r="M102" s="37"/>
    </row>
    <row r="103" spans="1:16">
      <c r="A103" s="45" t="s">
        <v>117</v>
      </c>
      <c r="B103" s="45"/>
      <c r="C103" s="45"/>
      <c r="D103" s="45"/>
      <c r="E103" s="45"/>
      <c r="F103" s="45"/>
      <c r="G103" s="45"/>
      <c r="H103" s="38"/>
      <c r="I103" s="38"/>
      <c r="J103" s="38"/>
      <c r="K103" s="38"/>
      <c r="L103" s="38"/>
      <c r="M103" s="38"/>
    </row>
    <row r="104" spans="1:16">
      <c r="A104" s="45" t="s">
        <v>118</v>
      </c>
      <c r="B104" s="45"/>
      <c r="C104" s="45"/>
      <c r="D104" s="45"/>
      <c r="E104" s="45"/>
      <c r="F104" s="45"/>
      <c r="G104" s="45"/>
      <c r="H104" s="38"/>
      <c r="I104" s="38"/>
      <c r="J104" s="38"/>
      <c r="K104" s="38"/>
      <c r="L104" s="38"/>
      <c r="M104" s="38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A1:G1"/>
    <mergeCell ref="A2:G2"/>
    <mergeCell ref="A3:G3"/>
    <mergeCell ref="A4:G4"/>
    <mergeCell ref="A5:G5"/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zoomScaleNormal="100" workbookViewId="0">
      <selection activeCell="A13" sqref="A13"/>
    </sheetView>
  </sheetViews>
  <sheetFormatPr defaultColWidth="14.7109375" defaultRowHeight="15"/>
  <cols>
    <col min="1" max="1" width="84.85546875" style="14" bestFit="1" customWidth="1"/>
    <col min="2" max="8" width="15.5703125" style="14" customWidth="1"/>
    <col min="9" max="16" width="0" style="14" hidden="1" customWidth="1"/>
    <col min="17" max="16384" width="14.7109375" style="14"/>
  </cols>
  <sheetData>
    <row r="1" spans="1:16" s="1" customFormat="1" ht="23.25">
      <c r="A1" s="49" t="s">
        <v>0</v>
      </c>
      <c r="B1" s="49"/>
      <c r="C1" s="49"/>
      <c r="D1" s="49"/>
      <c r="E1" s="49"/>
      <c r="F1" s="49"/>
      <c r="G1" s="49"/>
      <c r="H1" s="49"/>
    </row>
    <row r="2" spans="1:16" s="1" customFormat="1" ht="23.25">
      <c r="A2" s="49" t="s">
        <v>1</v>
      </c>
      <c r="B2" s="49"/>
      <c r="C2" s="49"/>
      <c r="D2" s="49"/>
      <c r="E2" s="49"/>
      <c r="F2" s="49"/>
      <c r="G2" s="49"/>
      <c r="H2" s="49"/>
    </row>
    <row r="3" spans="1:16" s="2" customFormat="1" ht="23.25">
      <c r="A3" s="49" t="s">
        <v>2</v>
      </c>
      <c r="B3" s="49"/>
      <c r="C3" s="49"/>
      <c r="D3" s="49"/>
      <c r="E3" s="49"/>
      <c r="F3" s="49"/>
      <c r="G3" s="49"/>
      <c r="H3" s="49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9" t="s">
        <v>3</v>
      </c>
      <c r="B4" s="49"/>
      <c r="C4" s="49"/>
      <c r="D4" s="49"/>
      <c r="E4" s="49"/>
      <c r="F4" s="49"/>
      <c r="G4" s="49"/>
      <c r="H4" s="49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50" t="s">
        <v>4</v>
      </c>
      <c r="B5" s="50"/>
      <c r="C5" s="50"/>
      <c r="D5" s="50"/>
      <c r="E5" s="50"/>
      <c r="F5" s="50"/>
      <c r="G5" s="50"/>
      <c r="H5" s="50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6" t="s">
        <v>5</v>
      </c>
      <c r="C6" s="46"/>
      <c r="D6" s="51" t="s">
        <v>6</v>
      </c>
      <c r="E6" s="52"/>
      <c r="F6" s="52"/>
      <c r="G6" s="52"/>
      <c r="H6" s="52"/>
      <c r="I6" s="53"/>
      <c r="J6" s="46"/>
      <c r="K6" s="46"/>
      <c r="L6" s="46"/>
      <c r="M6" s="46"/>
      <c r="N6" s="46"/>
      <c r="O6" s="46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164298793.35999998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123756921.18000001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21720189.98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18821682.199999999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20780750.829999998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8373083.7199999997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>
        <v>0</v>
      </c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>
        <v>0</v>
      </c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>
        <v>0</v>
      </c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11557233.15</v>
      </c>
      <c r="E21" s="16">
        <v>0</v>
      </c>
      <c r="F21" s="16">
        <v>9338000</v>
      </c>
      <c r="G21" s="16">
        <v>2219233.15</v>
      </c>
      <c r="H21" s="16">
        <v>0</v>
      </c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562860</v>
      </c>
      <c r="E23" s="16">
        <v>0</v>
      </c>
      <c r="F23" s="16">
        <v>94400</v>
      </c>
      <c r="G23" s="16">
        <v>468460</v>
      </c>
      <c r="H23" s="16">
        <v>0</v>
      </c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>
        <v>0</v>
      </c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2700021.91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250161.72</v>
      </c>
      <c r="E26" s="16">
        <v>0</v>
      </c>
      <c r="F26" s="16">
        <v>0</v>
      </c>
      <c r="G26" s="16">
        <v>75564.97</v>
      </c>
      <c r="H26" s="16">
        <v>174596.75</v>
      </c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>
        <v>0</v>
      </c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354070.8</v>
      </c>
      <c r="E28" s="16">
        <v>0</v>
      </c>
      <c r="F28" s="16">
        <v>0</v>
      </c>
      <c r="G28" s="16">
        <v>148208</v>
      </c>
      <c r="H28" s="16">
        <v>205862.8</v>
      </c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>
        <v>0</v>
      </c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>
        <v>0</v>
      </c>
      <c r="I31" s="16"/>
      <c r="J31" s="16"/>
      <c r="K31" s="16"/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687022.66</v>
      </c>
      <c r="E32" s="16">
        <v>0</v>
      </c>
      <c r="F32" s="16">
        <v>0</v>
      </c>
      <c r="G32" s="16">
        <v>37000.99</v>
      </c>
      <c r="H32" s="16">
        <v>650021.67000000004</v>
      </c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852325.33</v>
      </c>
      <c r="E34" s="16">
        <v>0</v>
      </c>
      <c r="F34" s="16">
        <v>0</v>
      </c>
      <c r="G34" s="16">
        <v>843239.33</v>
      </c>
      <c r="H34" s="16">
        <v>9086</v>
      </c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/>
      <c r="J38" s="16"/>
      <c r="K38" s="16"/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/>
      <c r="J39" s="16"/>
      <c r="K39" s="16"/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/>
      <c r="J46" s="16"/>
      <c r="K46" s="16"/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/>
      <c r="J47" s="16"/>
      <c r="K47" s="16"/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>
        <v>0</v>
      </c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>
        <v>0</v>
      </c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/>
      <c r="J59" s="16"/>
      <c r="K59" s="16"/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187854260.09999999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187854260.09999999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126</v>
      </c>
      <c r="B86" s="41"/>
      <c r="C86" s="41"/>
      <c r="D86" s="31"/>
    </row>
    <row r="87" spans="1:16">
      <c r="A87" t="s">
        <v>127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36"/>
      <c r="F97" s="48" t="s">
        <v>110</v>
      </c>
      <c r="G97" s="48"/>
      <c r="H97" s="48"/>
      <c r="I97" s="37"/>
      <c r="J97" s="37"/>
      <c r="K97" s="37"/>
      <c r="L97" s="37"/>
      <c r="M97" s="47" t="s">
        <v>111</v>
      </c>
      <c r="N97" s="47"/>
      <c r="O97" s="47"/>
      <c r="P97" s="47"/>
    </row>
    <row r="98" spans="1:16">
      <c r="A98" s="36" t="s">
        <v>112</v>
      </c>
      <c r="B98" s="36"/>
      <c r="C98" s="36"/>
      <c r="D98" s="36"/>
      <c r="E98" s="36" t="s">
        <v>128</v>
      </c>
      <c r="F98" s="48" t="s">
        <v>129</v>
      </c>
      <c r="G98" s="48"/>
      <c r="H98" s="48"/>
      <c r="J98" s="36"/>
      <c r="K98" s="36"/>
      <c r="L98" s="36"/>
      <c r="M98" s="48" t="s">
        <v>113</v>
      </c>
      <c r="N98" s="48"/>
      <c r="O98" s="48"/>
      <c r="P98" s="48"/>
    </row>
    <row r="99" spans="1:16">
      <c r="A99" s="36" t="s">
        <v>114</v>
      </c>
      <c r="B99" s="36"/>
      <c r="C99" s="36"/>
      <c r="D99" s="36"/>
      <c r="E99" s="36" t="s">
        <v>130</v>
      </c>
      <c r="F99" s="48" t="s">
        <v>131</v>
      </c>
      <c r="G99" s="48"/>
      <c r="H99" s="48"/>
      <c r="J99" s="36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37"/>
      <c r="J102" s="37"/>
      <c r="K102" s="37"/>
      <c r="L102" s="37"/>
      <c r="M102" s="37"/>
    </row>
    <row r="103" spans="1:16">
      <c r="A103" s="45" t="s">
        <v>117</v>
      </c>
      <c r="B103" s="45"/>
      <c r="C103" s="45"/>
      <c r="D103" s="45"/>
      <c r="E103" s="45"/>
      <c r="F103" s="45"/>
      <c r="G103" s="45"/>
      <c r="H103" s="45"/>
      <c r="I103" s="38"/>
      <c r="J103" s="38"/>
      <c r="K103" s="38"/>
      <c r="L103" s="38"/>
      <c r="M103" s="38"/>
    </row>
    <row r="104" spans="1:16">
      <c r="A104" s="45" t="s">
        <v>118</v>
      </c>
      <c r="B104" s="45"/>
      <c r="C104" s="45"/>
      <c r="D104" s="45"/>
      <c r="E104" s="45"/>
      <c r="F104" s="45"/>
      <c r="G104" s="45"/>
      <c r="H104" s="45"/>
      <c r="I104" s="38"/>
      <c r="J104" s="38"/>
      <c r="K104" s="38"/>
      <c r="L104" s="38"/>
      <c r="M104" s="38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A1:H1"/>
    <mergeCell ref="A2:H2"/>
    <mergeCell ref="A3:H3"/>
    <mergeCell ref="A4:H4"/>
    <mergeCell ref="A5:H5"/>
    <mergeCell ref="A102:H102"/>
    <mergeCell ref="A103:H103"/>
    <mergeCell ref="A104:H104"/>
    <mergeCell ref="F97:H97"/>
    <mergeCell ref="M98:P98"/>
    <mergeCell ref="M99:P99"/>
    <mergeCell ref="F98:H98"/>
    <mergeCell ref="F99:H99"/>
    <mergeCell ref="B6:C6"/>
    <mergeCell ref="J6:K6"/>
    <mergeCell ref="L6:M6"/>
    <mergeCell ref="N6:O6"/>
    <mergeCell ref="M97:P97"/>
    <mergeCell ref="D6:I6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zoomScale="87" zoomScaleNormal="87" workbookViewId="0">
      <selection activeCell="A12" sqref="A12"/>
    </sheetView>
  </sheetViews>
  <sheetFormatPr defaultColWidth="14.7109375" defaultRowHeight="15"/>
  <cols>
    <col min="1" max="1" width="84.85546875" style="14" bestFit="1" customWidth="1"/>
    <col min="2" max="9" width="15.5703125" style="14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16" s="1" customFormat="1" ht="23.25">
      <c r="A2" s="49" t="s">
        <v>1</v>
      </c>
      <c r="B2" s="49"/>
      <c r="C2" s="49"/>
      <c r="D2" s="49"/>
      <c r="E2" s="49"/>
      <c r="F2" s="49"/>
      <c r="G2" s="49"/>
      <c r="H2" s="49"/>
      <c r="I2" s="49"/>
    </row>
    <row r="3" spans="1:16" s="2" customFormat="1" ht="23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  <c r="M3" s="1"/>
      <c r="N3" s="1"/>
      <c r="O3" s="1"/>
      <c r="P3" s="1"/>
    </row>
    <row r="4" spans="1:16" s="2" customFormat="1" ht="23.2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1"/>
      <c r="K4" s="1"/>
      <c r="L4" s="1"/>
      <c r="M4" s="1"/>
      <c r="N4" s="1"/>
      <c r="O4" s="1"/>
      <c r="P4" s="1"/>
    </row>
    <row r="5" spans="1:16" s="2" customFormat="1" ht="23.25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3"/>
      <c r="K5" s="3"/>
      <c r="L5" s="3"/>
      <c r="M5" s="3"/>
      <c r="N5" s="3"/>
      <c r="O5" s="3"/>
      <c r="P5" s="3"/>
    </row>
    <row r="6" spans="1:16" s="5" customFormat="1" ht="21" customHeight="1">
      <c r="A6" s="4"/>
      <c r="B6" s="46" t="s">
        <v>5</v>
      </c>
      <c r="C6" s="46"/>
      <c r="D6" s="51" t="s">
        <v>6</v>
      </c>
      <c r="E6" s="52"/>
      <c r="F6" s="52"/>
      <c r="G6" s="52"/>
      <c r="H6" s="52"/>
      <c r="I6" s="53"/>
      <c r="J6" s="46"/>
      <c r="K6" s="46"/>
      <c r="L6" s="46"/>
      <c r="M6" s="46"/>
      <c r="N6" s="46"/>
      <c r="O6" s="46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187640776.59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418192571.25</v>
      </c>
      <c r="D10" s="16">
        <f>SUM(E10:P10)</f>
        <v>143222392.02000001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33984633.75</v>
      </c>
      <c r="D11" s="16">
        <f>SUM(E11:P11)</f>
        <v>22620189.98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21798194.59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25041177.130000003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10404735.02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13308108.15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1040760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3128273.11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250161.72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354070.8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/>
      <c r="K31" s="16"/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1047022.66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920576.52999999991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/>
      <c r="K38" s="16"/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/>
      <c r="K39" s="16"/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/>
      <c r="K46" s="16"/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/>
      <c r="K47" s="16"/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/>
      <c r="K59" s="16"/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/>
      <c r="K72" s="17"/>
      <c r="L72" s="17"/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215884920.83000001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215884920.83000001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132</v>
      </c>
      <c r="B86" s="41"/>
      <c r="C86" s="41"/>
      <c r="D86" s="31"/>
    </row>
    <row r="87" spans="1:16">
      <c r="A87" t="s">
        <v>133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36"/>
      <c r="F97" s="36"/>
      <c r="G97" s="48" t="s">
        <v>110</v>
      </c>
      <c r="H97" s="48"/>
      <c r="I97" s="48"/>
      <c r="J97" s="37"/>
      <c r="K97" s="37"/>
      <c r="L97" s="37"/>
      <c r="M97" s="47" t="s">
        <v>111</v>
      </c>
      <c r="N97" s="47"/>
      <c r="O97" s="47"/>
      <c r="P97" s="47"/>
    </row>
    <row r="98" spans="1:16">
      <c r="A98" s="36" t="s">
        <v>112</v>
      </c>
      <c r="B98" s="36"/>
      <c r="C98" s="36"/>
      <c r="D98" s="36"/>
      <c r="E98" s="36" t="s">
        <v>128</v>
      </c>
      <c r="F98" s="36"/>
      <c r="G98" s="48" t="s">
        <v>129</v>
      </c>
      <c r="H98" s="48"/>
      <c r="I98" s="48"/>
      <c r="J98" s="36"/>
      <c r="K98" s="36"/>
      <c r="L98" s="36"/>
      <c r="M98" s="48" t="s">
        <v>113</v>
      </c>
      <c r="N98" s="48"/>
      <c r="O98" s="48"/>
      <c r="P98" s="48"/>
    </row>
    <row r="99" spans="1:16">
      <c r="A99" s="36" t="s">
        <v>114</v>
      </c>
      <c r="B99" s="36"/>
      <c r="C99" s="36"/>
      <c r="D99" s="36"/>
      <c r="E99" s="36" t="s">
        <v>130</v>
      </c>
      <c r="F99" s="36" t="s">
        <v>134</v>
      </c>
      <c r="G99" s="48" t="s">
        <v>135</v>
      </c>
      <c r="H99" s="48"/>
      <c r="I99" s="48"/>
      <c r="J99" s="36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37"/>
      <c r="K102" s="37"/>
      <c r="L102" s="37"/>
      <c r="M102" s="37"/>
    </row>
    <row r="103" spans="1:16">
      <c r="A103" s="45" t="s">
        <v>117</v>
      </c>
      <c r="B103" s="45"/>
      <c r="C103" s="45"/>
      <c r="D103" s="45"/>
      <c r="E103" s="45"/>
      <c r="F103" s="45"/>
      <c r="G103" s="45"/>
      <c r="H103" s="45"/>
      <c r="I103" s="45"/>
      <c r="J103" s="38"/>
      <c r="K103" s="38"/>
      <c r="L103" s="38"/>
      <c r="M103" s="38"/>
    </row>
    <row r="104" spans="1:16">
      <c r="A104" s="45" t="s">
        <v>118</v>
      </c>
      <c r="B104" s="45"/>
      <c r="C104" s="45"/>
      <c r="D104" s="45"/>
      <c r="E104" s="45"/>
      <c r="F104" s="45"/>
      <c r="G104" s="45"/>
      <c r="H104" s="45"/>
      <c r="I104" s="45"/>
      <c r="J104" s="38"/>
      <c r="K104" s="38"/>
      <c r="L104" s="38"/>
      <c r="M104" s="38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G99:I99"/>
    <mergeCell ref="A102:I102"/>
    <mergeCell ref="A103:I103"/>
    <mergeCell ref="A104:I104"/>
    <mergeCell ref="M99:P99"/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144E-6A34-4AB7-8EA4-88D6D10B613E}">
  <sheetPr>
    <pageSetUpPr fitToPage="1"/>
  </sheetPr>
  <dimension ref="A1:W104"/>
  <sheetViews>
    <sheetView zoomScaleNormal="100" workbookViewId="0">
      <selection sqref="A1:XFD1048576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9" width="14.140625" style="14" bestFit="1" customWidth="1"/>
    <col min="10" max="10" width="14.140625" style="14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</row>
    <row r="2" spans="1:16" s="1" customFormat="1" ht="23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</row>
    <row r="3" spans="1:16" s="2" customFormat="1" ht="23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1"/>
      <c r="L3" s="1"/>
      <c r="M3" s="1"/>
      <c r="N3" s="1"/>
      <c r="O3" s="1"/>
      <c r="P3" s="1"/>
    </row>
    <row r="4" spans="1:16" s="2" customFormat="1" ht="23.2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1"/>
      <c r="L4" s="1"/>
      <c r="M4" s="1"/>
      <c r="N4" s="1"/>
      <c r="O4" s="1"/>
      <c r="P4" s="1"/>
    </row>
    <row r="5" spans="1:16" s="2" customFormat="1" ht="23.25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3"/>
      <c r="L5" s="3"/>
      <c r="M5" s="3"/>
      <c r="N5" s="3"/>
      <c r="O5" s="3"/>
      <c r="P5" s="3"/>
    </row>
    <row r="6" spans="1:16" s="5" customFormat="1" ht="21" customHeight="1">
      <c r="A6" s="4"/>
      <c r="B6" s="46" t="s">
        <v>5</v>
      </c>
      <c r="C6" s="46"/>
      <c r="D6" s="51" t="s">
        <v>6</v>
      </c>
      <c r="E6" s="52"/>
      <c r="F6" s="52"/>
      <c r="G6" s="52"/>
      <c r="H6" s="52"/>
      <c r="I6" s="52"/>
      <c r="J6" s="52"/>
      <c r="K6" s="53"/>
      <c r="L6" s="46"/>
      <c r="M6" s="46"/>
      <c r="N6" s="46"/>
      <c r="O6" s="46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245449998.50000003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418192571.25</v>
      </c>
      <c r="D10" s="16">
        <f>SUM(E10:P10)</f>
        <v>193376351.97000003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33984633.75</v>
      </c>
      <c r="D11" s="16">
        <f>SUM(E11:P11)</f>
        <v>23507689.98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28565956.550000001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28200941.66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12663837.35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13308108.15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1859221.2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5276926.28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376711.72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361009.2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/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2171092.66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1496864.29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/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/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/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/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630729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190924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439805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/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/>
      <c r="L72" s="17"/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279558595.44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279558595.44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136</v>
      </c>
      <c r="B86" s="41"/>
      <c r="C86" s="41"/>
      <c r="D86" s="31"/>
    </row>
    <row r="87" spans="1:16">
      <c r="A87" t="s">
        <v>137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138</v>
      </c>
      <c r="B97" s="36"/>
      <c r="C97" s="36"/>
      <c r="D97" s="36"/>
      <c r="E97" s="36"/>
      <c r="F97" s="36"/>
      <c r="G97" s="48" t="s">
        <v>110</v>
      </c>
      <c r="H97" s="48"/>
      <c r="I97" s="48"/>
      <c r="J97" s="48"/>
      <c r="K97" s="37"/>
      <c r="L97" s="37"/>
      <c r="M97" s="47" t="s">
        <v>111</v>
      </c>
      <c r="N97" s="47"/>
      <c r="O97" s="47"/>
      <c r="P97" s="47"/>
    </row>
    <row r="98" spans="1:16">
      <c r="A98" s="36" t="s">
        <v>139</v>
      </c>
      <c r="B98" s="36"/>
      <c r="C98" s="36"/>
      <c r="D98" s="36"/>
      <c r="E98" s="36" t="s">
        <v>128</v>
      </c>
      <c r="F98" s="36"/>
      <c r="G98" s="48" t="s">
        <v>129</v>
      </c>
      <c r="H98" s="48"/>
      <c r="I98" s="48"/>
      <c r="J98" s="48"/>
      <c r="K98" s="36"/>
      <c r="L98" s="36"/>
      <c r="M98" s="48" t="s">
        <v>113</v>
      </c>
      <c r="N98" s="48"/>
      <c r="O98" s="48"/>
      <c r="P98" s="48"/>
    </row>
    <row r="99" spans="1:16">
      <c r="A99" s="36" t="s">
        <v>140</v>
      </c>
      <c r="B99" s="36"/>
      <c r="C99" s="36"/>
      <c r="D99" s="36"/>
      <c r="E99" s="36" t="s">
        <v>130</v>
      </c>
      <c r="F99" s="36" t="s">
        <v>134</v>
      </c>
      <c r="G99" s="48" t="s">
        <v>135</v>
      </c>
      <c r="H99" s="48"/>
      <c r="I99" s="48"/>
      <c r="J99" s="48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37"/>
      <c r="L102" s="37"/>
      <c r="M102" s="37"/>
    </row>
    <row r="103" spans="1:16">
      <c r="A103" s="45" t="s">
        <v>117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38"/>
      <c r="L103" s="38"/>
      <c r="M103" s="38"/>
    </row>
    <row r="104" spans="1:16">
      <c r="A104" s="45" t="s">
        <v>118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38"/>
      <c r="L104" s="38"/>
      <c r="M104" s="38"/>
    </row>
  </sheetData>
  <sheetProtection algorithmName="SHA-512" hashValue="GhSLG5ft27OQWuaud+8CMJxlOIujNDOmmPQS+b7VAE70s/+MhAKq1MCPYzrat6p1+dsWlFcWOIiZrLXRtebIgg==" saltValue="g9p0+lkwJFnbWVVyrn1XAw==" spinCount="100000" sheet="1" formatCells="0" formatColumns="0" formatRows="0" insertColumns="0" insertRows="0" insertHyperlinks="0" deleteColumns="0" deleteRows="0" sort="0" autoFilter="0" pivotTables="0"/>
  <mergeCells count="18">
    <mergeCell ref="A102:J102"/>
    <mergeCell ref="A103:J103"/>
    <mergeCell ref="A104:J104"/>
    <mergeCell ref="G97:J97"/>
    <mergeCell ref="G98:J98"/>
    <mergeCell ref="G99:J99"/>
    <mergeCell ref="A1:J1"/>
    <mergeCell ref="A2:J2"/>
    <mergeCell ref="A3:J3"/>
    <mergeCell ref="M99:P99"/>
    <mergeCell ref="D6:K6"/>
    <mergeCell ref="L6:M6"/>
    <mergeCell ref="N6:O6"/>
    <mergeCell ref="M97:P97"/>
    <mergeCell ref="M98:P98"/>
    <mergeCell ref="A4:J4"/>
    <mergeCell ref="A5:J5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r:id="rId1"/>
  <rowBreaks count="3" manualBreakCount="3">
    <brk id="32" max="16383" man="1"/>
    <brk id="59" max="16383" man="1"/>
    <brk id="8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C99-39A2-4E60-956E-FCAABD06DB9F}">
  <dimension ref="A1:W104"/>
  <sheetViews>
    <sheetView workbookViewId="0">
      <selection sqref="A1:XFD1048576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8" width="14.140625" style="14" bestFit="1" customWidth="1"/>
    <col min="9" max="11" width="14.140625" style="14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6" s="1" customFormat="1" ht="23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6" s="2" customFormat="1" ht="23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1"/>
      <c r="M3" s="1"/>
      <c r="N3" s="1"/>
      <c r="O3" s="1"/>
      <c r="P3" s="1"/>
    </row>
    <row r="4" spans="1:16" s="2" customFormat="1" ht="23.2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1"/>
      <c r="M4" s="1"/>
      <c r="N4" s="1"/>
      <c r="O4" s="1"/>
      <c r="P4" s="1"/>
    </row>
    <row r="5" spans="1:16" s="2" customFormat="1" ht="23.25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3"/>
      <c r="M5" s="3"/>
      <c r="N5" s="3"/>
      <c r="O5" s="3"/>
      <c r="P5" s="3"/>
    </row>
    <row r="6" spans="1:16" s="5" customFormat="1" ht="21" customHeight="1">
      <c r="A6" s="4"/>
      <c r="B6" s="46" t="s">
        <v>5</v>
      </c>
      <c r="C6" s="46"/>
      <c r="D6" s="51" t="s">
        <v>6</v>
      </c>
      <c r="E6" s="52"/>
      <c r="F6" s="52"/>
      <c r="G6" s="52"/>
      <c r="H6" s="52"/>
      <c r="I6" s="52"/>
      <c r="J6" s="52"/>
      <c r="K6" s="53"/>
      <c r="L6" s="46"/>
      <c r="M6" s="46"/>
      <c r="N6" s="46"/>
      <c r="O6" s="46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284569378.26999998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39119379.770000003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418192571.25</v>
      </c>
      <c r="D10" s="16">
        <f>SUM(E10:P10)</f>
        <v>226549216.98000002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>
        <v>33172865.010000002</v>
      </c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33984633.75</v>
      </c>
      <c r="D11" s="16">
        <f>SUM(E11:P11)</f>
        <v>24395189.98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>
        <v>887500</v>
      </c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33624971.310000002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>
        <v>5059014.76</v>
      </c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34483777.350000001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6282835.6899999995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15252285.209999999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>
        <v>2588447.86</v>
      </c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480211.79000000004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>
        <v>192637.83</v>
      </c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>
        <v>0</v>
      </c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>
        <v>0</v>
      </c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16809858.149999999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>
        <v>3501750</v>
      </c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1859221.2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>
        <v>0</v>
      </c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>
        <v>0</v>
      </c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5382951.2800000003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106025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454711.72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>
        <v>78000</v>
      </c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>
        <v>0</v>
      </c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361009.2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>
        <v>0</v>
      </c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>
        <v>0</v>
      </c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>
        <v>0</v>
      </c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>
        <v>0</v>
      </c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2171092.66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>
        <v>0</v>
      </c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1524889.29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>
        <v>28025</v>
      </c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630729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190924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>
        <v>0</v>
      </c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439805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>
        <v>0</v>
      </c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>
        <v>0</v>
      </c>
      <c r="L72" s="17"/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325066835.89999998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45508240.460000001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325066835.89999998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45508240.460000001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141</v>
      </c>
      <c r="B86" s="41"/>
      <c r="C86" s="41"/>
      <c r="D86" s="31"/>
    </row>
    <row r="87" spans="1:16">
      <c r="A87" t="s">
        <v>142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143</v>
      </c>
      <c r="B97" s="36"/>
      <c r="C97" s="36"/>
      <c r="D97" s="36"/>
      <c r="E97" s="36"/>
      <c r="F97" s="36"/>
      <c r="G97" s="48" t="s">
        <v>110</v>
      </c>
      <c r="H97" s="48"/>
      <c r="I97" s="48"/>
      <c r="J97" s="48"/>
      <c r="K97" s="48"/>
      <c r="L97" s="37"/>
      <c r="M97" s="47" t="s">
        <v>111</v>
      </c>
      <c r="N97" s="47"/>
      <c r="O97" s="47"/>
      <c r="P97" s="47"/>
    </row>
    <row r="98" spans="1:16">
      <c r="A98" s="36" t="s">
        <v>144</v>
      </c>
      <c r="B98" s="36"/>
      <c r="C98" s="36"/>
      <c r="D98" s="36"/>
      <c r="E98" s="36" t="s">
        <v>128</v>
      </c>
      <c r="F98" s="36"/>
      <c r="G98" s="48" t="s">
        <v>129</v>
      </c>
      <c r="H98" s="48"/>
      <c r="I98" s="48"/>
      <c r="J98" s="48"/>
      <c r="K98" s="48"/>
      <c r="L98" s="36"/>
      <c r="M98" s="48" t="s">
        <v>113</v>
      </c>
      <c r="N98" s="48"/>
      <c r="O98" s="48"/>
      <c r="P98" s="48"/>
    </row>
    <row r="99" spans="1:16">
      <c r="A99" s="36" t="s">
        <v>145</v>
      </c>
      <c r="B99" s="36"/>
      <c r="C99" s="36"/>
      <c r="D99" s="36"/>
      <c r="E99" s="36" t="s">
        <v>130</v>
      </c>
      <c r="F99" s="36" t="s">
        <v>134</v>
      </c>
      <c r="G99" s="48" t="s">
        <v>135</v>
      </c>
      <c r="H99" s="48"/>
      <c r="I99" s="48"/>
      <c r="J99" s="48"/>
      <c r="K99" s="48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37"/>
      <c r="M102" s="37"/>
    </row>
    <row r="103" spans="1:16">
      <c r="A103" s="45" t="s">
        <v>117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38"/>
      <c r="M103" s="38"/>
    </row>
    <row r="104" spans="1:16">
      <c r="A104" s="45" t="s">
        <v>118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38"/>
      <c r="M104" s="38"/>
    </row>
  </sheetData>
  <sheetProtection algorithmName="SHA-512" hashValue="Padj9LM36EBS+5FMZrsKFdNlsrkY3B9Bl93BpJMJI13b+T4Nq3jJvgSIrNosXce/LrM33V/nIobMn4MnoChqkg==" saltValue="QbmkTlE5YD6b+srRZeTtqw==" spinCount="100000" sheet="1" formatCells="0" formatColumns="0" formatRows="0" insertColumns="0" insertRows="0" insertHyperlinks="0" deleteColumns="0" deleteRows="0" sort="0" autoFilter="0" pivotTables="0"/>
  <mergeCells count="18">
    <mergeCell ref="M98:P98"/>
    <mergeCell ref="G97:K97"/>
    <mergeCell ref="G98:K98"/>
    <mergeCell ref="A1:K1"/>
    <mergeCell ref="A2:K2"/>
    <mergeCell ref="A3:K3"/>
    <mergeCell ref="A4:K4"/>
    <mergeCell ref="A5:K5"/>
    <mergeCell ref="B6:C6"/>
    <mergeCell ref="D6:K6"/>
    <mergeCell ref="L6:M6"/>
    <mergeCell ref="N6:O6"/>
    <mergeCell ref="M97:P97"/>
    <mergeCell ref="G99:K99"/>
    <mergeCell ref="A102:K102"/>
    <mergeCell ref="A103:K103"/>
    <mergeCell ref="A104:K104"/>
    <mergeCell ref="M99:P9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704C-4BB8-4E9E-8BC9-9629513E7FB9}">
  <sheetPr>
    <pageSetUpPr fitToPage="1"/>
  </sheetPr>
  <dimension ref="A1:W104"/>
  <sheetViews>
    <sheetView view="pageBreakPreview" zoomScale="112" zoomScaleNormal="100" zoomScaleSheetLayoutView="112" workbookViewId="0">
      <selection sqref="A1:XFD1048576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8" width="14.140625" style="14" bestFit="1" customWidth="1"/>
    <col min="9" max="12" width="14.140625" style="14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6" s="1" customFormat="1" ht="23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6" s="2" customFormat="1" ht="23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  <c r="N3" s="1"/>
      <c r="O3" s="1"/>
      <c r="P3" s="1"/>
    </row>
    <row r="4" spans="1:16" s="2" customFormat="1" ht="23.2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  <c r="N4" s="1"/>
      <c r="O4" s="1"/>
      <c r="P4" s="1"/>
    </row>
    <row r="5" spans="1:16" s="2" customFormat="1" ht="23.25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3"/>
      <c r="N5" s="3"/>
      <c r="O5" s="3"/>
      <c r="P5" s="3"/>
    </row>
    <row r="6" spans="1:16" s="5" customFormat="1" ht="21" customHeight="1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320386694.79000002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39119379.770000003</v>
      </c>
      <c r="L9" s="13">
        <f t="shared" si="0"/>
        <v>35817316.519999996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420878157.26999998</v>
      </c>
      <c r="D10" s="16">
        <f>SUM(E10:P10)</f>
        <v>256846591.98000002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>
        <v>33172865.010000002</v>
      </c>
      <c r="L10" s="16">
        <v>30297375</v>
      </c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31299047.73</v>
      </c>
      <c r="D11" s="16">
        <f>SUM(E11:P11)</f>
        <v>25294689.98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>
        <v>887500</v>
      </c>
      <c r="L11" s="16">
        <v>899500</v>
      </c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38245412.829999998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>
        <v>5059014.76</v>
      </c>
      <c r="L14" s="16">
        <v>4620441.5199999996</v>
      </c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57078791</v>
      </c>
      <c r="D15" s="13">
        <f t="shared" ref="D15:P15" si="2">SUM(D16:D24)</f>
        <v>40741430.239999995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6282835.6899999995</v>
      </c>
      <c r="L15" s="13">
        <f t="shared" si="2"/>
        <v>6257652.8900000006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17952808.099999998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>
        <v>2588447.86</v>
      </c>
      <c r="L16" s="16">
        <v>2700522.89</v>
      </c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480211.79000000004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>
        <v>192637.83</v>
      </c>
      <c r="L17" s="16">
        <v>0</v>
      </c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>
        <v>0</v>
      </c>
      <c r="L19" s="16">
        <v>0</v>
      </c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>
        <v>0</v>
      </c>
      <c r="L20" s="16">
        <v>0</v>
      </c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20311608.149999999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>
        <v>3501750</v>
      </c>
      <c r="L21" s="16">
        <v>3501750</v>
      </c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3558125</v>
      </c>
      <c r="D23" s="16">
        <f t="shared" si="3"/>
        <v>1914601.2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>
        <v>0</v>
      </c>
      <c r="L23" s="16">
        <v>55380</v>
      </c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>
        <v>0</v>
      </c>
      <c r="L24" s="16">
        <v>0</v>
      </c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22142173</v>
      </c>
      <c r="D25" s="13">
        <f t="shared" ref="D25:P25" si="4">SUM(D26:D34)</f>
        <v>6721339.5800000001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106025</v>
      </c>
      <c r="L25" s="13">
        <f t="shared" si="4"/>
        <v>1338388.3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523711.72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>
        <v>78000</v>
      </c>
      <c r="L26" s="16">
        <v>69000</v>
      </c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>
        <v>0</v>
      </c>
      <c r="L27" s="16">
        <v>0</v>
      </c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1841875</v>
      </c>
      <c r="D28" s="16">
        <f t="shared" si="5"/>
        <v>361009.2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>
        <v>0</v>
      </c>
      <c r="L28" s="16">
        <v>0</v>
      </c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>
        <v>0</v>
      </c>
      <c r="L30" s="16">
        <v>0</v>
      </c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>
        <v>0</v>
      </c>
      <c r="L31" s="16">
        <v>0</v>
      </c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8600000</v>
      </c>
      <c r="D32" s="16">
        <f t="shared" si="5"/>
        <v>2933334.66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>
        <v>0</v>
      </c>
      <c r="L32" s="16">
        <v>762242</v>
      </c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6800000</v>
      </c>
      <c r="D34" s="16">
        <f t="shared" si="5"/>
        <v>2032035.59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>
        <v>28025</v>
      </c>
      <c r="L34" s="16">
        <v>507146.3</v>
      </c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6233762</v>
      </c>
      <c r="D51" s="13">
        <f t="shared" ref="D51:K51" si="10">SUM(D52:D60)</f>
        <v>638021.4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7292.4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1650000</v>
      </c>
      <c r="D52" s="16">
        <f>SUM(E52:P52)</f>
        <v>190924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>
        <v>0</v>
      </c>
      <c r="L52" s="16">
        <v>0</v>
      </c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439805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>
        <v>0</v>
      </c>
      <c r="L53" s="16">
        <v>0</v>
      </c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450000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7292.4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7292.4</v>
      </c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900000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>
        <v>0</v>
      </c>
      <c r="L72" s="17">
        <v>0</v>
      </c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368487486.00999999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45508240.460000001</v>
      </c>
      <c r="L73" s="23">
        <f t="shared" si="17"/>
        <v>43420650.109999992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368487486.00999999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45508240.460000001</v>
      </c>
      <c r="L84" s="30">
        <f t="shared" si="26"/>
        <v>43420650.109999992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146</v>
      </c>
      <c r="B86" s="41"/>
      <c r="C86" s="41"/>
      <c r="D86" s="31"/>
    </row>
    <row r="87" spans="1:16">
      <c r="A87" t="s">
        <v>147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143</v>
      </c>
      <c r="B97" s="36"/>
      <c r="C97" s="36"/>
      <c r="D97" s="36"/>
      <c r="E97" s="36"/>
      <c r="F97" s="36"/>
      <c r="G97" s="48" t="s">
        <v>148</v>
      </c>
      <c r="H97" s="48"/>
      <c r="I97" s="48"/>
      <c r="J97" s="48"/>
      <c r="K97" s="48"/>
      <c r="L97" s="48"/>
      <c r="M97" s="47" t="s">
        <v>111</v>
      </c>
      <c r="N97" s="47"/>
      <c r="O97" s="47"/>
      <c r="P97" s="47"/>
    </row>
    <row r="98" spans="1:16">
      <c r="A98" s="36" t="s">
        <v>144</v>
      </c>
      <c r="B98" s="36"/>
      <c r="C98" s="36"/>
      <c r="D98" s="36"/>
      <c r="E98" s="36" t="s">
        <v>128</v>
      </c>
      <c r="F98" s="36"/>
      <c r="G98" s="48" t="s">
        <v>149</v>
      </c>
      <c r="H98" s="48"/>
      <c r="I98" s="48"/>
      <c r="J98" s="48"/>
      <c r="K98" s="48"/>
      <c r="L98" s="48"/>
      <c r="M98" s="48" t="s">
        <v>113</v>
      </c>
      <c r="N98" s="48"/>
      <c r="O98" s="48"/>
      <c r="P98" s="48"/>
    </row>
    <row r="99" spans="1:16">
      <c r="A99" s="36" t="s">
        <v>145</v>
      </c>
      <c r="B99" s="36"/>
      <c r="C99" s="36"/>
      <c r="D99" s="36"/>
      <c r="E99" s="36" t="s">
        <v>130</v>
      </c>
      <c r="F99" s="36" t="s">
        <v>134</v>
      </c>
      <c r="G99" s="48" t="s">
        <v>150</v>
      </c>
      <c r="H99" s="48"/>
      <c r="I99" s="48"/>
      <c r="J99" s="48"/>
      <c r="K99" s="48"/>
      <c r="L99" s="48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37"/>
    </row>
    <row r="103" spans="1:16">
      <c r="A103" s="45" t="s">
        <v>117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38"/>
    </row>
    <row r="104" spans="1:16">
      <c r="A104" s="45" t="s">
        <v>118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38"/>
    </row>
  </sheetData>
  <sheetProtection algorithmName="SHA-512" hashValue="199q5rndmtSDi2jLOoKmbXPFb9Os47n0jnlvbcSjNVe9rJaYv16SSqrt/r9S7wW86FDqqlqiy0bq7q6oQC4JLg==" saltValue="nSM2DsGbV8wRLrBox9bzlg==" spinCount="100000" sheet="1" formatCells="0" formatColumns="0" formatRows="0" insertColumns="0" insertRows="0" insertHyperlinks="0" deleteColumns="0" deleteRows="0" sort="0" autoFilter="0" pivotTables="0"/>
  <mergeCells count="17">
    <mergeCell ref="A103:L103"/>
    <mergeCell ref="A104:L104"/>
    <mergeCell ref="N6:O6"/>
    <mergeCell ref="M97:P97"/>
    <mergeCell ref="M98:P98"/>
    <mergeCell ref="B6:C6"/>
    <mergeCell ref="G97:L97"/>
    <mergeCell ref="G98:L98"/>
    <mergeCell ref="G99:L99"/>
    <mergeCell ref="A1:L1"/>
    <mergeCell ref="A2:L2"/>
    <mergeCell ref="A3:L3"/>
    <mergeCell ref="A102:L102"/>
    <mergeCell ref="M99:P99"/>
    <mergeCell ref="D6:M6"/>
    <mergeCell ref="A4:L4"/>
    <mergeCell ref="A5:L5"/>
  </mergeCells>
  <printOptions horizontalCentered="1"/>
  <pageMargins left="0.25" right="0.25" top="0.75" bottom="0.75" header="0.3" footer="0.3"/>
  <pageSetup paperSize="5" scale="7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9218-4D74-45E9-A17E-C600DEEA148C}">
  <sheetPr>
    <pageSetUpPr fitToPage="1"/>
  </sheetPr>
  <dimension ref="A1:W104"/>
  <sheetViews>
    <sheetView topLeftCell="B2" zoomScale="82" zoomScaleNormal="82" workbookViewId="0">
      <selection activeCell="Q64" sqref="Q64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8" width="14.140625" style="14" bestFit="1" customWidth="1"/>
    <col min="9" max="12" width="14.140625" style="14" customWidth="1"/>
    <col min="13" max="13" width="14.5703125" style="14" bestFit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6" s="1" customFormat="1" ht="23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6" s="2" customFormat="1" ht="23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1"/>
      <c r="O3" s="1"/>
      <c r="P3" s="1"/>
    </row>
    <row r="4" spans="1:16" s="2" customFormat="1" ht="23.25">
      <c r="A4" s="49" t="s">
        <v>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1"/>
      <c r="O4" s="1"/>
      <c r="P4" s="1"/>
    </row>
    <row r="5" spans="1:16" s="2" customFormat="1" ht="23.25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3"/>
      <c r="O5" s="3"/>
      <c r="P5" s="3"/>
    </row>
    <row r="6" spans="1:16" s="5" customFormat="1" ht="21" customHeight="1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356592439.17000002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39119379.770000003</v>
      </c>
      <c r="L9" s="13">
        <f t="shared" si="0"/>
        <v>35817316.519999996</v>
      </c>
      <c r="M9" s="13">
        <f t="shared" si="0"/>
        <v>36205744.380000003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420878157.26999998</v>
      </c>
      <c r="D10" s="16">
        <f>SUM(E10:P10)</f>
        <v>287480906.98000002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>
        <v>33172865.010000002</v>
      </c>
      <c r="L10" s="16">
        <v>30297375</v>
      </c>
      <c r="M10" s="16">
        <v>30634315</v>
      </c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31299047.73</v>
      </c>
      <c r="D11" s="16">
        <f>SUM(E11:P11)</f>
        <v>26194189.98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>
        <v>887500</v>
      </c>
      <c r="L11" s="16">
        <v>899500</v>
      </c>
      <c r="M11" s="16">
        <v>899500</v>
      </c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42917342.210000001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>
        <v>5059014.76</v>
      </c>
      <c r="L14" s="16">
        <v>4620441.5199999996</v>
      </c>
      <c r="M14" s="16">
        <v>4671929.38</v>
      </c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57078791</v>
      </c>
      <c r="D15" s="13">
        <f t="shared" ref="D15:P15" si="2">SUM(D16:D24)</f>
        <v>45640919.349999994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6282835.6899999995</v>
      </c>
      <c r="L15" s="13">
        <f t="shared" si="2"/>
        <v>6257652.8900000006</v>
      </c>
      <c r="M15" s="13">
        <f t="shared" si="2"/>
        <v>4899489.1099999994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20645547.209999997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>
        <v>2588447.86</v>
      </c>
      <c r="L16" s="16">
        <v>2700522.89</v>
      </c>
      <c r="M16" s="16">
        <v>2692739.11</v>
      </c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480211.79000000004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>
        <v>192637.83</v>
      </c>
      <c r="L17" s="16">
        <v>0</v>
      </c>
      <c r="M17" s="16">
        <v>0</v>
      </c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>
        <v>0</v>
      </c>
      <c r="L19" s="16">
        <v>0</v>
      </c>
      <c r="M19" s="16">
        <v>0</v>
      </c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>
        <v>0</v>
      </c>
      <c r="L20" s="16">
        <v>0</v>
      </c>
      <c r="M20" s="16">
        <v>0</v>
      </c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22398358.149999999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>
        <v>3501750</v>
      </c>
      <c r="L21" s="16">
        <v>3501750</v>
      </c>
      <c r="M21" s="16">
        <v>2086750</v>
      </c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3558125</v>
      </c>
      <c r="D23" s="16">
        <f t="shared" si="3"/>
        <v>2034601.2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>
        <v>0</v>
      </c>
      <c r="L23" s="16">
        <v>55380</v>
      </c>
      <c r="M23" s="16">
        <v>120000</v>
      </c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>
        <v>0</v>
      </c>
      <c r="L24" s="16">
        <v>0</v>
      </c>
      <c r="M24" s="16">
        <v>0</v>
      </c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27142173</v>
      </c>
      <c r="D25" s="13">
        <f t="shared" ref="D25:P25" si="4">SUM(D26:D34)</f>
        <v>6827049.3800000008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106025</v>
      </c>
      <c r="L25" s="13">
        <f t="shared" si="4"/>
        <v>1338388.3</v>
      </c>
      <c r="M25" s="13">
        <f t="shared" si="4"/>
        <v>105709.8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592711.72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>
        <v>78000</v>
      </c>
      <c r="L26" s="16">
        <v>69000</v>
      </c>
      <c r="M26" s="16">
        <v>69000</v>
      </c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>
        <v>0</v>
      </c>
      <c r="L27" s="16">
        <v>0</v>
      </c>
      <c r="M27" s="16">
        <v>0</v>
      </c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1841875</v>
      </c>
      <c r="D28" s="16">
        <f t="shared" si="5"/>
        <v>361009.2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>
        <v>0</v>
      </c>
      <c r="L28" s="16">
        <v>0</v>
      </c>
      <c r="M28" s="16">
        <v>0</v>
      </c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>
        <v>0</v>
      </c>
      <c r="L30" s="16">
        <v>0</v>
      </c>
      <c r="M30" s="16">
        <v>0</v>
      </c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>
        <v>0</v>
      </c>
      <c r="L31" s="16">
        <v>0</v>
      </c>
      <c r="M31" s="16">
        <v>0</v>
      </c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11600000</v>
      </c>
      <c r="D32" s="16">
        <f t="shared" si="5"/>
        <v>2935340.66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>
        <v>0</v>
      </c>
      <c r="L32" s="16">
        <v>762242</v>
      </c>
      <c r="M32" s="16">
        <v>2006</v>
      </c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8800000</v>
      </c>
      <c r="D34" s="16">
        <f t="shared" si="5"/>
        <v>2066739.3900000001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>
        <v>28025</v>
      </c>
      <c r="L34" s="16">
        <v>507146.3</v>
      </c>
      <c r="M34" s="16">
        <v>34703.800000000003</v>
      </c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6233762</v>
      </c>
      <c r="D51" s="13">
        <f t="shared" ref="D51:K51" si="10">SUM(D52:D60)</f>
        <v>638021.4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7292.4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1650000</v>
      </c>
      <c r="D52" s="16">
        <f>SUM(E52:P52)</f>
        <v>190924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>
        <v>0</v>
      </c>
      <c r="L52" s="16">
        <v>0</v>
      </c>
      <c r="M52" s="16">
        <v>0</v>
      </c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439805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>
        <v>0</v>
      </c>
      <c r="L53" s="16">
        <v>0</v>
      </c>
      <c r="M53" s="16">
        <v>0</v>
      </c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450000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7292.4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7292.4</v>
      </c>
      <c r="M56" s="16">
        <v>0</v>
      </c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900000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>
        <v>0</v>
      </c>
      <c r="L72" s="17">
        <v>0</v>
      </c>
      <c r="M72" s="17">
        <v>0</v>
      </c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602063479</v>
      </c>
      <c r="D73" s="23">
        <f t="shared" ref="D73:P73" si="17">SUM(D9+D15+D25+D35+D43+D51+D66+D70)</f>
        <v>409698429.29999995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45508240.460000001</v>
      </c>
      <c r="L73" s="23">
        <f t="shared" si="17"/>
        <v>43420650.109999992</v>
      </c>
      <c r="M73" s="23">
        <f t="shared" si="17"/>
        <v>41210943.289999999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602063479</v>
      </c>
      <c r="D84" s="30">
        <f>SUM(D73+D83)</f>
        <v>409698429.29999995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45508240.460000001</v>
      </c>
      <c r="L84" s="30">
        <f t="shared" si="26"/>
        <v>43420650.109999992</v>
      </c>
      <c r="M84" s="30">
        <f t="shared" si="26"/>
        <v>41210943.289999999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151</v>
      </c>
      <c r="B86" s="41"/>
      <c r="C86" s="41"/>
      <c r="D86" s="31"/>
    </row>
    <row r="87" spans="1:16">
      <c r="A87" t="s">
        <v>152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143</v>
      </c>
      <c r="B97" s="36"/>
      <c r="C97" s="36"/>
      <c r="D97" s="36"/>
      <c r="E97" s="36"/>
      <c r="F97" s="36"/>
      <c r="G97" s="48" t="s">
        <v>153</v>
      </c>
      <c r="H97" s="48"/>
      <c r="I97" s="48"/>
      <c r="J97" s="48"/>
      <c r="K97" s="48"/>
      <c r="L97" s="48"/>
      <c r="M97" s="48"/>
      <c r="N97" s="48"/>
      <c r="O97" s="48"/>
      <c r="P97" s="48"/>
    </row>
    <row r="98" spans="1:16">
      <c r="A98" s="36" t="s">
        <v>144</v>
      </c>
      <c r="B98" s="36"/>
      <c r="C98" s="36"/>
      <c r="D98" s="36"/>
      <c r="E98" s="36" t="s">
        <v>128</v>
      </c>
      <c r="F98" s="36"/>
      <c r="G98" s="48" t="s">
        <v>154</v>
      </c>
      <c r="H98" s="48"/>
      <c r="I98" s="48"/>
      <c r="J98" s="48"/>
      <c r="K98" s="48"/>
      <c r="L98" s="48"/>
      <c r="M98" s="48"/>
      <c r="N98" s="48"/>
      <c r="O98" s="48"/>
      <c r="P98" s="48"/>
    </row>
    <row r="99" spans="1:16">
      <c r="A99" s="36" t="s">
        <v>145</v>
      </c>
      <c r="B99" s="36"/>
      <c r="C99" s="36"/>
      <c r="D99" s="36"/>
      <c r="E99" s="36" t="s">
        <v>130</v>
      </c>
      <c r="F99" s="36" t="s">
        <v>134</v>
      </c>
      <c r="G99" s="48" t="s">
        <v>155</v>
      </c>
      <c r="H99" s="48"/>
      <c r="I99" s="48"/>
      <c r="J99" s="48"/>
      <c r="K99" s="48"/>
      <c r="L99" s="48"/>
      <c r="M99" s="48"/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</row>
    <row r="103" spans="1:16">
      <c r="A103" s="45" t="s">
        <v>117</v>
      </c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</row>
    <row r="104" spans="1:16">
      <c r="A104" s="45" t="s">
        <v>118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</row>
  </sheetData>
  <sheetProtection algorithmName="SHA-512" hashValue="RzuWs0NApqlSZ4oCBzOqBi+wMaJVQ1MCgF4OcE0jtwydvftM/2yfqnBpeqJmdQN1IiOmNduiFrfxhpXGuYL8FQ==" saltValue="jdidyLSF7ykqDlMv83Bcjg==" spinCount="100000" sheet="1" formatCells="0" formatColumns="0" formatRows="0" insertColumns="0" insertRows="0" insertHyperlinks="0" deleteColumns="0" deleteRows="0" sort="0" autoFilter="0" pivotTables="0"/>
  <mergeCells count="14">
    <mergeCell ref="A102:M102"/>
    <mergeCell ref="A103:M103"/>
    <mergeCell ref="A104:M104"/>
    <mergeCell ref="A1:M1"/>
    <mergeCell ref="A2:M2"/>
    <mergeCell ref="A3:M3"/>
    <mergeCell ref="A4:M4"/>
    <mergeCell ref="A5:M5"/>
    <mergeCell ref="G97:P97"/>
    <mergeCell ref="G98:P98"/>
    <mergeCell ref="N6:O6"/>
    <mergeCell ref="G99:P99"/>
    <mergeCell ref="B6:C6"/>
    <mergeCell ref="D6:M6"/>
  </mergeCell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Yenny Altagracia Hernández Maria</cp:lastModifiedBy>
  <cp:revision/>
  <dcterms:created xsi:type="dcterms:W3CDTF">2015-06-05T18:19:34Z</dcterms:created>
  <dcterms:modified xsi:type="dcterms:W3CDTF">2025-08-14T12:38:36Z</dcterms:modified>
  <cp:category/>
  <cp:contentStatus/>
</cp:coreProperties>
</file>