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2 Ejecución del Presupuesto\2024\"/>
    </mc:Choice>
  </mc:AlternateContent>
  <xr:revisionPtr revIDLastSave="0" documentId="8_{9F78F99F-CCA2-4408-8939-30182C4E2A75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PRESUPUESTO APROBADO 2024" sheetId="1" r:id="rId1"/>
    <sheet name="ENERO 2024" sheetId="2" r:id="rId2"/>
    <sheet name="FEBRERO 2024" sheetId="3" r:id="rId3"/>
    <sheet name="MARZO 2024" sheetId="4" r:id="rId4"/>
    <sheet name="ABRIL 2024" sheetId="5" r:id="rId5"/>
    <sheet name="MAYO 2024" sheetId="6" r:id="rId6"/>
  </sheets>
  <definedNames>
    <definedName name="_xlnm.Print_Titles" localSheetId="4">'ABRIL 2024'!$1:$7</definedName>
    <definedName name="_xlnm.Print_Titles" localSheetId="1">'ENERO 2024'!$1:$7</definedName>
    <definedName name="_xlnm.Print_Titles" localSheetId="2">'FEBRERO 2024'!$1:$7</definedName>
    <definedName name="_xlnm.Print_Titles" localSheetId="3">'MARZO 2024'!$1:$7</definedName>
    <definedName name="_xlnm.Print_Titles" localSheetId="5">'MAYO 2024'!$1:$7</definedName>
    <definedName name="_xlnm.Print_Titles" localSheetId="0">'PRESUPUESTO APROBADO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6" l="1"/>
  <c r="M83" i="6"/>
  <c r="J83" i="6"/>
  <c r="I83" i="6"/>
  <c r="D82" i="6"/>
  <c r="E81" i="6"/>
  <c r="D81" i="6"/>
  <c r="C81" i="6"/>
  <c r="D80" i="6"/>
  <c r="D79" i="6"/>
  <c r="P78" i="6"/>
  <c r="P83" i="6" s="1"/>
  <c r="O78" i="6"/>
  <c r="O83" i="6" s="1"/>
  <c r="N78" i="6"/>
  <c r="M78" i="6"/>
  <c r="L78" i="6"/>
  <c r="L83" i="6" s="1"/>
  <c r="K78" i="6"/>
  <c r="K83" i="6" s="1"/>
  <c r="J78" i="6"/>
  <c r="I78" i="6"/>
  <c r="H78" i="6"/>
  <c r="H83" i="6" s="1"/>
  <c r="G78" i="6"/>
  <c r="F78" i="6"/>
  <c r="E78" i="6"/>
  <c r="D78" i="6"/>
  <c r="C78" i="6"/>
  <c r="E77" i="6"/>
  <c r="D77" i="6"/>
  <c r="E76" i="6"/>
  <c r="D76" i="6" s="1"/>
  <c r="D75" i="6" s="1"/>
  <c r="G75" i="6"/>
  <c r="G83" i="6" s="1"/>
  <c r="F75" i="6"/>
  <c r="F83" i="6" s="1"/>
  <c r="E75" i="6"/>
  <c r="E83" i="6" s="1"/>
  <c r="C75" i="6"/>
  <c r="G74" i="6"/>
  <c r="F74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D50" i="6"/>
  <c r="D49" i="6"/>
  <c r="D48" i="6"/>
  <c r="D47" i="6"/>
  <c r="D46" i="6"/>
  <c r="D45" i="6"/>
  <c r="D44" i="6"/>
  <c r="P43" i="6"/>
  <c r="P73" i="6" s="1"/>
  <c r="P84" i="6" s="1"/>
  <c r="O43" i="6"/>
  <c r="O73" i="6" s="1"/>
  <c r="O84" i="6" s="1"/>
  <c r="N43" i="6"/>
  <c r="M43" i="6"/>
  <c r="L43" i="6"/>
  <c r="L73" i="6" s="1"/>
  <c r="L84" i="6" s="1"/>
  <c r="K43" i="6"/>
  <c r="K73" i="6" s="1"/>
  <c r="K84" i="6" s="1"/>
  <c r="J43" i="6"/>
  <c r="I43" i="6"/>
  <c r="H43" i="6"/>
  <c r="H73" i="6" s="1"/>
  <c r="H84" i="6" s="1"/>
  <c r="G43" i="6"/>
  <c r="G73" i="6" s="1"/>
  <c r="G84" i="6" s="1"/>
  <c r="F43" i="6"/>
  <c r="E43" i="6"/>
  <c r="C43" i="6"/>
  <c r="C73" i="6" s="1"/>
  <c r="C84" i="6" s="1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D10" i="6"/>
  <c r="P9" i="6"/>
  <c r="O9" i="6"/>
  <c r="N9" i="6"/>
  <c r="N73" i="6" s="1"/>
  <c r="N84" i="6" s="1"/>
  <c r="M9" i="6"/>
  <c r="M73" i="6" s="1"/>
  <c r="M84" i="6" s="1"/>
  <c r="L9" i="6"/>
  <c r="K9" i="6"/>
  <c r="J9" i="6"/>
  <c r="J73" i="6" s="1"/>
  <c r="J84" i="6" s="1"/>
  <c r="I9" i="6"/>
  <c r="H9" i="6"/>
  <c r="G9" i="6"/>
  <c r="F9" i="6"/>
  <c r="F73" i="6" s="1"/>
  <c r="E9" i="6"/>
  <c r="E73" i="6" s="1"/>
  <c r="E84" i="6" s="1"/>
  <c r="C9" i="6"/>
  <c r="B9" i="6"/>
  <c r="B73" i="6" s="1"/>
  <c r="B84" i="6" s="1"/>
  <c r="H43" i="5"/>
  <c r="O83" i="5"/>
  <c r="N83" i="5"/>
  <c r="K83" i="5"/>
  <c r="J83" i="5"/>
  <c r="D82" i="5"/>
  <c r="E81" i="5"/>
  <c r="D81" i="5"/>
  <c r="C81" i="5"/>
  <c r="D80" i="5"/>
  <c r="D79" i="5"/>
  <c r="D78" i="5" s="1"/>
  <c r="P78" i="5"/>
  <c r="P83" i="5" s="1"/>
  <c r="O78" i="5"/>
  <c r="N78" i="5"/>
  <c r="M78" i="5"/>
  <c r="M83" i="5" s="1"/>
  <c r="L78" i="5"/>
  <c r="L83" i="5" s="1"/>
  <c r="K78" i="5"/>
  <c r="J78" i="5"/>
  <c r="I78" i="5"/>
  <c r="I83" i="5" s="1"/>
  <c r="H78" i="5"/>
  <c r="H83" i="5" s="1"/>
  <c r="G78" i="5"/>
  <c r="F78" i="5"/>
  <c r="E78" i="5"/>
  <c r="C78" i="5"/>
  <c r="E77" i="5"/>
  <c r="D77" i="5"/>
  <c r="E76" i="5"/>
  <c r="D76" i="5" s="1"/>
  <c r="D75" i="5" s="1"/>
  <c r="G75" i="5"/>
  <c r="G83" i="5" s="1"/>
  <c r="F75" i="5"/>
  <c r="F83" i="5" s="1"/>
  <c r="E75" i="5"/>
  <c r="E83" i="5" s="1"/>
  <c r="C75" i="5"/>
  <c r="G74" i="5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N43" i="5"/>
  <c r="M43" i="5"/>
  <c r="L43" i="5"/>
  <c r="K43" i="5"/>
  <c r="J43" i="5"/>
  <c r="I43" i="5"/>
  <c r="G43" i="5"/>
  <c r="F43" i="5"/>
  <c r="E43" i="5"/>
  <c r="C43" i="5"/>
  <c r="B43" i="5"/>
  <c r="D42" i="5"/>
  <c r="D41" i="5"/>
  <c r="D40" i="5"/>
  <c r="D39" i="5"/>
  <c r="D38" i="5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P84" i="5" s="1"/>
  <c r="O9" i="5"/>
  <c r="O73" i="5" s="1"/>
  <c r="O84" i="5" s="1"/>
  <c r="N9" i="5"/>
  <c r="N73" i="5" s="1"/>
  <c r="N84" i="5" s="1"/>
  <c r="M9" i="5"/>
  <c r="M73" i="5" s="1"/>
  <c r="M84" i="5" s="1"/>
  <c r="L9" i="5"/>
  <c r="L73" i="5" s="1"/>
  <c r="L84" i="5" s="1"/>
  <c r="K9" i="5"/>
  <c r="K73" i="5" s="1"/>
  <c r="K84" i="5" s="1"/>
  <c r="J9" i="5"/>
  <c r="J73" i="5" s="1"/>
  <c r="J84" i="5" s="1"/>
  <c r="I9" i="5"/>
  <c r="I73" i="5" s="1"/>
  <c r="I84" i="5" s="1"/>
  <c r="H9" i="5"/>
  <c r="G9" i="5"/>
  <c r="G73" i="5" s="1"/>
  <c r="G84" i="5" s="1"/>
  <c r="F9" i="5"/>
  <c r="F73" i="5" s="1"/>
  <c r="F84" i="5" s="1"/>
  <c r="E9" i="5"/>
  <c r="E73" i="5" s="1"/>
  <c r="E84" i="5" s="1"/>
  <c r="C9" i="5"/>
  <c r="C73" i="5" s="1"/>
  <c r="C84" i="5" s="1"/>
  <c r="B9" i="5"/>
  <c r="B73" i="5" s="1"/>
  <c r="B84" i="5" s="1"/>
  <c r="G25" i="4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83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7" i="4"/>
  <c r="D66" i="4" s="1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D61" i="4" s="1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H43" i="4"/>
  <c r="H73" i="4" s="1"/>
  <c r="H84" i="4" s="1"/>
  <c r="G43" i="4"/>
  <c r="F43" i="4"/>
  <c r="E43" i="4"/>
  <c r="C43" i="4"/>
  <c r="C73" i="4" s="1"/>
  <c r="C84" i="4" s="1"/>
  <c r="B43" i="4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F66" i="3"/>
  <c r="D82" i="3"/>
  <c r="D81" i="3" s="1"/>
  <c r="E81" i="3"/>
  <c r="C81" i="3"/>
  <c r="D80" i="3"/>
  <c r="D79" i="3"/>
  <c r="P78" i="3"/>
  <c r="P83" i="3" s="1"/>
  <c r="O78" i="3"/>
  <c r="O83" i="3" s="1"/>
  <c r="N78" i="3"/>
  <c r="N83" i="3" s="1"/>
  <c r="M78" i="3"/>
  <c r="M83" i="3" s="1"/>
  <c r="L78" i="3"/>
  <c r="L83" i="3" s="1"/>
  <c r="K78" i="3"/>
  <c r="K83" i="3" s="1"/>
  <c r="J78" i="3"/>
  <c r="J83" i="3" s="1"/>
  <c r="I78" i="3"/>
  <c r="I83" i="3" s="1"/>
  <c r="H78" i="3"/>
  <c r="H83" i="3" s="1"/>
  <c r="G78" i="3"/>
  <c r="F78" i="3"/>
  <c r="E78" i="3"/>
  <c r="C78" i="3"/>
  <c r="E77" i="3"/>
  <c r="D77" i="3" s="1"/>
  <c r="E76" i="3"/>
  <c r="D76" i="3" s="1"/>
  <c r="G75" i="3"/>
  <c r="F75" i="3"/>
  <c r="C75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P66" i="3"/>
  <c r="O66" i="3"/>
  <c r="N66" i="3"/>
  <c r="M66" i="3"/>
  <c r="L66" i="3"/>
  <c r="K66" i="3"/>
  <c r="J66" i="3"/>
  <c r="I66" i="3"/>
  <c r="H66" i="3"/>
  <c r="G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N43" i="3"/>
  <c r="M43" i="3"/>
  <c r="L43" i="3"/>
  <c r="K43" i="3"/>
  <c r="J43" i="3"/>
  <c r="I43" i="3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N9" i="3"/>
  <c r="M9" i="3"/>
  <c r="L9" i="3"/>
  <c r="K9" i="3"/>
  <c r="J9" i="3"/>
  <c r="I9" i="3"/>
  <c r="H9" i="3"/>
  <c r="G9" i="3"/>
  <c r="F9" i="3"/>
  <c r="E9" i="3"/>
  <c r="C9" i="3"/>
  <c r="B9" i="3"/>
  <c r="E66" i="2"/>
  <c r="E51" i="2"/>
  <c r="E43" i="2"/>
  <c r="D69" i="6" l="1"/>
  <c r="D66" i="6"/>
  <c r="D61" i="6"/>
  <c r="D51" i="6"/>
  <c r="D43" i="6"/>
  <c r="D35" i="6"/>
  <c r="D25" i="6"/>
  <c r="I73" i="6"/>
  <c r="I84" i="6" s="1"/>
  <c r="D15" i="6"/>
  <c r="D9" i="6"/>
  <c r="F84" i="6"/>
  <c r="D74" i="6"/>
  <c r="D83" i="6"/>
  <c r="E74" i="6"/>
  <c r="D69" i="5"/>
  <c r="D66" i="5"/>
  <c r="D61" i="5"/>
  <c r="D51" i="5"/>
  <c r="D43" i="5"/>
  <c r="D35" i="5"/>
  <c r="D25" i="5"/>
  <c r="D15" i="5"/>
  <c r="H73" i="5"/>
  <c r="H84" i="5" s="1"/>
  <c r="D9" i="5"/>
  <c r="D73" i="5" s="1"/>
  <c r="D84" i="5" s="1"/>
  <c r="D74" i="5"/>
  <c r="D83" i="5"/>
  <c r="E74" i="5"/>
  <c r="F74" i="5"/>
  <c r="D69" i="4"/>
  <c r="D51" i="4"/>
  <c r="D43" i="4"/>
  <c r="D35" i="4"/>
  <c r="D25" i="4"/>
  <c r="D15" i="4"/>
  <c r="D9" i="4"/>
  <c r="G73" i="4"/>
  <c r="G84" i="4" s="1"/>
  <c r="E84" i="4"/>
  <c r="D74" i="4"/>
  <c r="D83" i="4"/>
  <c r="E74" i="4"/>
  <c r="F83" i="3"/>
  <c r="D78" i="3"/>
  <c r="G83" i="3"/>
  <c r="D35" i="3"/>
  <c r="D75" i="3"/>
  <c r="H73" i="3"/>
  <c r="H84" i="3" s="1"/>
  <c r="L73" i="3"/>
  <c r="L84" i="3" s="1"/>
  <c r="P73" i="3"/>
  <c r="P84" i="3" s="1"/>
  <c r="J73" i="3"/>
  <c r="J84" i="3" s="1"/>
  <c r="N73" i="3"/>
  <c r="N84" i="3" s="1"/>
  <c r="D69" i="3"/>
  <c r="F74" i="3"/>
  <c r="I73" i="3"/>
  <c r="I84" i="3" s="1"/>
  <c r="D15" i="3"/>
  <c r="B73" i="3"/>
  <c r="B84" i="3" s="1"/>
  <c r="G73" i="3"/>
  <c r="K73" i="3"/>
  <c r="K84" i="3" s="1"/>
  <c r="O73" i="3"/>
  <c r="O84" i="3" s="1"/>
  <c r="D61" i="3"/>
  <c r="E73" i="3"/>
  <c r="M73" i="3"/>
  <c r="M84" i="3" s="1"/>
  <c r="C73" i="3"/>
  <c r="C84" i="3" s="1"/>
  <c r="E75" i="3"/>
  <c r="D66" i="3"/>
  <c r="D51" i="3"/>
  <c r="D43" i="3"/>
  <c r="D25" i="3"/>
  <c r="D9" i="3"/>
  <c r="F73" i="3"/>
  <c r="F84" i="3" s="1"/>
  <c r="D74" i="3"/>
  <c r="G74" i="3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79" i="2"/>
  <c r="D80" i="2"/>
  <c r="D82" i="2"/>
  <c r="D81" i="2" s="1"/>
  <c r="D10" i="2"/>
  <c r="P9" i="2"/>
  <c r="P15" i="2"/>
  <c r="P25" i="2"/>
  <c r="P35" i="2"/>
  <c r="P43" i="2"/>
  <c r="P51" i="2"/>
  <c r="P61" i="2"/>
  <c r="P66" i="2"/>
  <c r="P69" i="2"/>
  <c r="P78" i="2"/>
  <c r="P83" i="2" s="1"/>
  <c r="O9" i="2"/>
  <c r="O15" i="2"/>
  <c r="O25" i="2"/>
  <c r="O35" i="2"/>
  <c r="O43" i="2"/>
  <c r="O51" i="2"/>
  <c r="O61" i="2"/>
  <c r="O66" i="2"/>
  <c r="O69" i="2"/>
  <c r="O78" i="2"/>
  <c r="O83" i="2" s="1"/>
  <c r="N9" i="2"/>
  <c r="N15" i="2"/>
  <c r="N25" i="2"/>
  <c r="N35" i="2"/>
  <c r="N43" i="2"/>
  <c r="N51" i="2"/>
  <c r="N61" i="2"/>
  <c r="N66" i="2"/>
  <c r="N69" i="2"/>
  <c r="N78" i="2"/>
  <c r="N83" i="2" s="1"/>
  <c r="M9" i="2"/>
  <c r="M15" i="2"/>
  <c r="M25" i="2"/>
  <c r="M35" i="2"/>
  <c r="M43" i="2"/>
  <c r="M51" i="2"/>
  <c r="M61" i="2"/>
  <c r="M66" i="2"/>
  <c r="M69" i="2"/>
  <c r="M78" i="2"/>
  <c r="M83" i="2" s="1"/>
  <c r="L9" i="2"/>
  <c r="L15" i="2"/>
  <c r="L25" i="2"/>
  <c r="L35" i="2"/>
  <c r="L43" i="2"/>
  <c r="L51" i="2"/>
  <c r="L61" i="2"/>
  <c r="L66" i="2"/>
  <c r="L69" i="2"/>
  <c r="L78" i="2"/>
  <c r="L83" i="2" s="1"/>
  <c r="K9" i="2"/>
  <c r="K15" i="2"/>
  <c r="K25" i="2"/>
  <c r="K35" i="2"/>
  <c r="K43" i="2"/>
  <c r="K51" i="2"/>
  <c r="K61" i="2"/>
  <c r="K66" i="2"/>
  <c r="K69" i="2"/>
  <c r="K78" i="2"/>
  <c r="K83" i="2" s="1"/>
  <c r="J9" i="2"/>
  <c r="J15" i="2"/>
  <c r="J25" i="2"/>
  <c r="J35" i="2"/>
  <c r="J43" i="2"/>
  <c r="J51" i="2"/>
  <c r="J61" i="2"/>
  <c r="J66" i="2"/>
  <c r="J69" i="2"/>
  <c r="J78" i="2"/>
  <c r="J83" i="2" s="1"/>
  <c r="I9" i="2"/>
  <c r="I15" i="2"/>
  <c r="I25" i="2"/>
  <c r="I35" i="2"/>
  <c r="I43" i="2"/>
  <c r="I51" i="2"/>
  <c r="I61" i="2"/>
  <c r="I66" i="2"/>
  <c r="I69" i="2"/>
  <c r="I78" i="2"/>
  <c r="I83" i="2" s="1"/>
  <c r="H9" i="2"/>
  <c r="H15" i="2"/>
  <c r="H25" i="2"/>
  <c r="H35" i="2"/>
  <c r="H43" i="2"/>
  <c r="H51" i="2"/>
  <c r="H61" i="2"/>
  <c r="H66" i="2"/>
  <c r="H69" i="2"/>
  <c r="H78" i="2"/>
  <c r="H83" i="2" s="1"/>
  <c r="G9" i="2"/>
  <c r="G15" i="2"/>
  <c r="G25" i="2"/>
  <c r="G35" i="2"/>
  <c r="G43" i="2"/>
  <c r="G51" i="2"/>
  <c r="G61" i="2"/>
  <c r="G66" i="2"/>
  <c r="G69" i="2"/>
  <c r="G75" i="2"/>
  <c r="G78" i="2"/>
  <c r="F9" i="2"/>
  <c r="F15" i="2"/>
  <c r="F25" i="2"/>
  <c r="F35" i="2"/>
  <c r="F43" i="2"/>
  <c r="F51" i="2"/>
  <c r="F61" i="2"/>
  <c r="F66" i="2"/>
  <c r="F69" i="2"/>
  <c r="F75" i="2"/>
  <c r="F78" i="2"/>
  <c r="E9" i="2"/>
  <c r="E15" i="2"/>
  <c r="E25" i="2"/>
  <c r="E35" i="2"/>
  <c r="E61" i="2"/>
  <c r="E69" i="2"/>
  <c r="E76" i="2"/>
  <c r="D76" i="2" s="1"/>
  <c r="E77" i="2"/>
  <c r="D77" i="2" s="1"/>
  <c r="E78" i="2"/>
  <c r="E81" i="2"/>
  <c r="C81" i="2"/>
  <c r="C78" i="2"/>
  <c r="C75" i="2"/>
  <c r="C69" i="2"/>
  <c r="B69" i="2"/>
  <c r="C66" i="2"/>
  <c r="B66" i="2"/>
  <c r="C61" i="2"/>
  <c r="B61" i="2"/>
  <c r="C51" i="2"/>
  <c r="B51" i="2"/>
  <c r="C43" i="2"/>
  <c r="B43" i="2"/>
  <c r="C35" i="2"/>
  <c r="B35" i="2"/>
  <c r="C25" i="2"/>
  <c r="B25" i="2"/>
  <c r="C15" i="2"/>
  <c r="B15" i="2"/>
  <c r="C9" i="2"/>
  <c r="B9" i="2"/>
  <c r="B25" i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D73" i="6" l="1"/>
  <c r="D84" i="6" s="1"/>
  <c r="D73" i="4"/>
  <c r="D84" i="4" s="1"/>
  <c r="D83" i="3"/>
  <c r="G84" i="3"/>
  <c r="E83" i="3"/>
  <c r="E84" i="3" s="1"/>
  <c r="E74" i="3"/>
  <c r="D73" i="3"/>
  <c r="D84" i="3" s="1"/>
  <c r="N73" i="2"/>
  <c r="N84" i="2" s="1"/>
  <c r="F73" i="2"/>
  <c r="G83" i="2"/>
  <c r="D75" i="2"/>
  <c r="M73" i="2"/>
  <c r="M84" i="2" s="1"/>
  <c r="F74" i="2"/>
  <c r="P73" i="2"/>
  <c r="P84" i="2" s="1"/>
  <c r="D78" i="2"/>
  <c r="D61" i="2"/>
  <c r="D69" i="2"/>
  <c r="E73" i="2"/>
  <c r="B73" i="2"/>
  <c r="B84" i="2" s="1"/>
  <c r="G73" i="2"/>
  <c r="H73" i="2"/>
  <c r="H84" i="2" s="1"/>
  <c r="J73" i="2"/>
  <c r="J84" i="2" s="1"/>
  <c r="K73" i="2"/>
  <c r="K84" i="2" s="1"/>
  <c r="L73" i="2"/>
  <c r="L84" i="2" s="1"/>
  <c r="I73" i="2"/>
  <c r="I84" i="2" s="1"/>
  <c r="O73" i="2"/>
  <c r="O84" i="2" s="1"/>
  <c r="D43" i="2"/>
  <c r="D66" i="2"/>
  <c r="D51" i="2"/>
  <c r="D35" i="2"/>
  <c r="D25" i="2"/>
  <c r="D15" i="2"/>
  <c r="E75" i="2"/>
  <c r="E83" i="2" s="1"/>
  <c r="G74" i="2"/>
  <c r="F83" i="2"/>
  <c r="C73" i="2"/>
  <c r="C84" i="2" s="1"/>
  <c r="E75" i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F84" i="2" l="1"/>
  <c r="D83" i="2"/>
  <c r="G84" i="2"/>
  <c r="D74" i="2"/>
  <c r="E84" i="2"/>
  <c r="E74" i="2"/>
  <c r="G84" i="1"/>
  <c r="E74" i="1"/>
  <c r="E84" i="1"/>
  <c r="F84" i="1"/>
  <c r="D74" i="1"/>
  <c r="D83" i="1"/>
  <c r="D84" i="1" s="1"/>
  <c r="D9" i="2"/>
  <c r="D73" i="2" s="1"/>
  <c r="D84" i="2" l="1"/>
</calcChain>
</file>

<file path=xl/sharedStrings.xml><?xml version="1.0" encoding="utf-8"?>
<sst xmlns="http://schemas.openxmlformats.org/spreadsheetml/2006/main" count="724" uniqueCount="143">
  <si>
    <t>Ministerio de Educacion Superior  Ciencia y Tecnologia</t>
  </si>
  <si>
    <t>Instituto Tecnico Superior Comunitario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</si>
  <si>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</si>
  <si>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</si>
  <si>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</si>
  <si>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</si>
  <si>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</si>
  <si>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</si>
  <si>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</si>
  <si>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</si>
  <si>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</si>
  <si>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</si>
  <si>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</si>
  <si>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</si>
  <si>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</si>
  <si>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</si>
  <si>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</si>
  <si>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</si>
  <si>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</si>
  <si>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</si>
  <si>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</si>
  <si>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</si>
  <si>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</si>
  <si>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</si>
  <si>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</si>
  <si>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</si>
  <si>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</si>
  <si>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</si>
  <si>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</si>
  <si>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</si>
  <si>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</si>
  <si>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</si>
  <si>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</si>
  <si>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</si>
  <si>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</si>
  <si>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</si>
  <si>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</si>
  <si>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</si>
  <si>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</si>
  <si>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</si>
  <si>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</si>
  <si>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</si>
  <si>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</si>
  <si>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</si>
  <si>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</si>
  <si>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</si>
  <si>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</si>
  <si>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</si>
  <si>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</si>
  <si>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</si>
  <si>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</si>
  <si>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</si>
  <si>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</si>
  <si>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</si>
  <si>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</si>
  <si>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</si>
  <si>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</si>
  <si>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</si>
  <si>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</si>
  <si>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</si>
  <si>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</si>
  <si>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</si>
  <si>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</si>
  <si>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</si>
  <si>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</si>
  <si>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</si>
  <si>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</si>
  <si>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</si>
  <si>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</si>
  <si>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</si>
  <si>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</si>
  <si>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</si>
  <si>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</si>
  <si>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</si>
  <si>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</si>
  <si>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</si>
  <si>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</si>
  <si>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</si>
  <si>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</si>
  <si>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</si>
  <si>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</si>
  <si>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</si>
  <si>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</si>
  <si>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</si>
  <si>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</si>
  <si>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</si>
  <si>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</si>
  <si>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</si>
  <si>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</si>
  <si>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</si>
  <si>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</si>
  <si>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</si>
  <si>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</si>
  <si>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</si>
  <si>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</si>
  <si>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</si>
  <si>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</si>
  <si>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</si>
  <si>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</si>
  <si>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</si>
  <si>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</si>
  <si>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</si>
  <si>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</si>
  <si>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</si>
  <si>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</si>
  <si>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</si>
  <si>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</si>
  <si>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</si>
  <si>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</si>
  <si>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</si>
  <si>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</si>
  <si>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</si>
  <si>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 xml:space="preserve">Dra. Maritza Contreras </t>
  </si>
  <si>
    <t xml:space="preserve">Vicerrectora Administrativa y Financiera </t>
  </si>
  <si>
    <t>Año 2024</t>
  </si>
  <si>
    <t xml:space="preserve">  __________________________</t>
  </si>
  <si>
    <t>_________________________________________</t>
  </si>
  <si>
    <t>_______________________________</t>
  </si>
  <si>
    <t>Fuente: [SIGEF]</t>
  </si>
  <si>
    <t>Fecha de registro: hasta el 31 de enero 2024</t>
  </si>
  <si>
    <t>Fecha de imputación: hasta el 31 de enero 2024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</si>
  <si>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</si>
  <si>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</si>
  <si>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</si>
  <si>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</si>
  <si>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</si>
  <si>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Fecha de registro: hasta el 29 de febrero 2024</t>
  </si>
  <si>
    <t>Fecha de imputación: hasta el 29 de febrero 2024</t>
  </si>
  <si>
    <t>Fecha de imputación: hasta el 31 de marzo 2024</t>
  </si>
  <si>
    <t>Fecha de registro: hasta el 31 de marzo 2024</t>
  </si>
  <si>
    <t xml:space="preserve">                              Licda. Claudia Quiterio </t>
  </si>
  <si>
    <t xml:space="preserve">                             Directora Financiera </t>
  </si>
  <si>
    <t xml:space="preserve">                                    _______________________________</t>
  </si>
  <si>
    <t>Fecha de registro: hasta el 30 de Aabril 2024</t>
  </si>
  <si>
    <t>Fecha de imputación: hasta el 30 de abril 2024</t>
  </si>
  <si>
    <t xml:space="preserve">                                                                                   Licda. Claudia Quiterio </t>
  </si>
  <si>
    <t xml:space="preserve">                                                                                    Directora Financiera </t>
  </si>
  <si>
    <t xml:space="preserve">                                                                               _______________________________</t>
  </si>
  <si>
    <t>Fecha de imputación: hasta el 31 de mayo 2024</t>
  </si>
  <si>
    <t>Fecha de registro: hasta el 31 de mayo 2024</t>
  </si>
  <si>
    <t xml:space="preserve">         __________________________</t>
  </si>
  <si>
    <t xml:space="preserve">              Licda. Yenny Hernandez</t>
  </si>
  <si>
    <t xml:space="preserve">           Encargada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</si>
</sst>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1" fillId="0" borderId="0" xfId="0" applyFont="1"/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67065</xdr:rowOff>
    </xdr:from>
    <xdr:ext cx="15716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028AC370-A35A-429D-AAC7-F02DAAA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7065"/>
          <a:ext cx="15716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2790824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3823513-0C49-445B-82B8-C7AD1D5C85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90824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28575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854C509C-7E98-44CA-9CC0-0D358F4FB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85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3162300</xdr:colOff>
      <xdr:row>6</xdr:row>
      <xdr:rowOff>9526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392E7D8-6BFC-4B4D-A6F7-C65F23847C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162300" cy="1724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0</xdr:row>
      <xdr:rowOff>38100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7F9CB453-B582-4BC1-8548-F13799BE1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38100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3333750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940C5E3D-0D3F-4BEA-935E-99E9C6A2F1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333750" cy="1704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0</xdr:row>
      <xdr:rowOff>66675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D93C94E4-8D29-4905-B59B-06D4B91CA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666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3609974</xdr:colOff>
      <xdr:row>5</xdr:row>
      <xdr:rowOff>104775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64488902-5C63-4A22-8A8F-EEDE1C6CF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609974" cy="15811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847725</xdr:colOff>
      <xdr:row>0</xdr:row>
      <xdr:rowOff>47624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0C0C83E3-7F0A-4F34-BAFD-BC300DFDB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8575" y="4762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4133850</xdr:colOff>
      <xdr:row>5</xdr:row>
      <xdr:rowOff>209548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C56A9AEB-B175-4B33-B8DB-78E441AC99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33850" cy="1685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44" t="s">
        <v>0</v>
      </c>
      <c r="B1" s="44"/>
      <c r="C1" s="44"/>
    </row>
    <row r="2" spans="1:23" s="1" customFormat="1" ht="23.25" customHeight="1" x14ac:dyDescent="0.25">
      <c r="A2" s="44" t="s">
        <v>1</v>
      </c>
      <c r="B2" s="44"/>
      <c r="C2" s="44"/>
    </row>
    <row r="3" spans="1:23" s="2" customFormat="1" ht="23.25" x14ac:dyDescent="0.25">
      <c r="A3" s="44" t="s">
        <v>114</v>
      </c>
      <c r="B3" s="44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44" t="s">
        <v>2</v>
      </c>
      <c r="B4" s="44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45" t="s">
        <v>3</v>
      </c>
      <c r="B5" s="45"/>
      <c r="C5" s="4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23" s="13" customFormat="1" ht="15.75" x14ac:dyDescent="0.25">
      <c r="A8" s="12" t="s">
        <v>22</v>
      </c>
      <c r="B8" s="12"/>
      <c r="C8" s="12"/>
      <c r="D8" s="12"/>
      <c r="E8" s="12"/>
    </row>
    <row r="9" spans="1:23" ht="15.75" x14ac:dyDescent="0.25">
      <c r="A9" s="14" t="s">
        <v>23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24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25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26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27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28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30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46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53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54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61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62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63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64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66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67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68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69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70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71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72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73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74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76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77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78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79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81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82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84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85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86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88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90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91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92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93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94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49" t="s">
        <v>99</v>
      </c>
      <c r="B85" s="49"/>
      <c r="C85" s="49"/>
    </row>
    <row r="86" spans="1:16" x14ac:dyDescent="0.25">
      <c r="A86" s="43" t="s">
        <v>100</v>
      </c>
      <c r="B86" s="43"/>
      <c r="C86" s="43"/>
      <c r="D86" s="34"/>
    </row>
    <row r="87" spans="1:16" x14ac:dyDescent="0.25">
      <c r="A87" s="49" t="s">
        <v>101</v>
      </c>
      <c r="B87" s="49"/>
      <c r="C87" s="49"/>
      <c r="D87" s="35"/>
    </row>
    <row r="88" spans="1:16" ht="28.5" customHeight="1" x14ac:dyDescent="0.25">
      <c r="A88" s="49" t="s">
        <v>102</v>
      </c>
      <c r="B88" s="49"/>
      <c r="C88" s="49"/>
      <c r="D88" s="35"/>
    </row>
    <row r="89" spans="1:16" x14ac:dyDescent="0.25">
      <c r="A89" s="43" t="s">
        <v>103</v>
      </c>
      <c r="B89" s="43"/>
      <c r="C89" s="43"/>
      <c r="D89" s="34"/>
    </row>
    <row r="90" spans="1:16" x14ac:dyDescent="0.25">
      <c r="A90" s="49" t="s">
        <v>104</v>
      </c>
      <c r="B90" s="49"/>
      <c r="C90" s="49"/>
      <c r="D90" s="36"/>
    </row>
    <row r="91" spans="1:16" x14ac:dyDescent="0.25">
      <c r="A91" s="49" t="s">
        <v>105</v>
      </c>
      <c r="B91" s="49"/>
      <c r="C91" s="49"/>
      <c r="D91" s="35"/>
    </row>
    <row r="92" spans="1:16" x14ac:dyDescent="0.25">
      <c r="A92" s="37"/>
      <c r="B92"/>
      <c r="C92"/>
      <c r="D92" s="35"/>
    </row>
    <row r="93" spans="1:16" x14ac:dyDescent="0.25">
      <c r="A93" s="38" t="s">
        <v>115</v>
      </c>
      <c r="B93" s="50" t="s">
        <v>106</v>
      </c>
      <c r="C93" s="50"/>
      <c r="E93" s="39"/>
      <c r="F93" s="39"/>
      <c r="G93" s="39"/>
      <c r="H93" s="39"/>
      <c r="I93" s="39"/>
      <c r="J93" s="39"/>
      <c r="K93" s="39"/>
      <c r="L93" s="39"/>
      <c r="M93" s="51" t="s">
        <v>107</v>
      </c>
      <c r="N93" s="51"/>
      <c r="O93" s="51"/>
      <c r="P93" s="51"/>
    </row>
    <row r="94" spans="1:16" x14ac:dyDescent="0.25">
      <c r="A94" s="38" t="s">
        <v>108</v>
      </c>
      <c r="B94" s="50" t="s">
        <v>109</v>
      </c>
      <c r="C94" s="50"/>
      <c r="E94" s="38"/>
      <c r="F94" s="38"/>
      <c r="H94" s="38"/>
      <c r="J94" s="38"/>
      <c r="K94" s="38"/>
      <c r="L94" s="38"/>
      <c r="M94" s="50" t="s">
        <v>109</v>
      </c>
      <c r="N94" s="50"/>
      <c r="O94" s="50"/>
      <c r="P94" s="50"/>
    </row>
    <row r="95" spans="1:16" x14ac:dyDescent="0.25">
      <c r="A95" s="38" t="s">
        <v>110</v>
      </c>
      <c r="B95" s="50" t="s">
        <v>111</v>
      </c>
      <c r="C95" s="50"/>
      <c r="E95" s="38"/>
      <c r="F95" s="38"/>
      <c r="H95" s="38"/>
      <c r="J95" s="38"/>
      <c r="K95" s="38"/>
      <c r="L95" s="38"/>
      <c r="M95" s="50" t="s">
        <v>111</v>
      </c>
      <c r="N95" s="50"/>
      <c r="O95" s="50"/>
      <c r="P95" s="50"/>
    </row>
    <row r="96" spans="1:16" x14ac:dyDescent="0.25">
      <c r="F96" s="40"/>
    </row>
    <row r="97" spans="1:13" x14ac:dyDescent="0.25">
      <c r="A97" s="51" t="s">
        <v>116</v>
      </c>
      <c r="B97" s="51"/>
      <c r="C97" s="51"/>
    </row>
    <row r="98" spans="1:13" x14ac:dyDescent="0.25">
      <c r="A98" s="52" t="s">
        <v>112</v>
      </c>
      <c r="B98" s="52"/>
      <c r="C98" s="52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spans="1:13" x14ac:dyDescent="0.25">
      <c r="A99" s="52" t="s">
        <v>113</v>
      </c>
      <c r="B99" s="52"/>
      <c r="C99" s="52"/>
      <c r="D99" s="41"/>
      <c r="E99" s="41"/>
      <c r="F99" s="41"/>
      <c r="G99" s="41"/>
      <c r="H99" s="41"/>
      <c r="I99" s="41"/>
      <c r="J99" s="41"/>
      <c r="K99" s="41"/>
      <c r="L99" s="41"/>
      <c r="M99" s="41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B95:C95"/>
    <mergeCell ref="M95:P95"/>
    <mergeCell ref="A98:C98"/>
    <mergeCell ref="A99:C99"/>
    <mergeCell ref="A97:C97"/>
    <mergeCell ref="A90:C90"/>
    <mergeCell ref="A91:C91"/>
    <mergeCell ref="B93:C93"/>
    <mergeCell ref="M93:P93"/>
    <mergeCell ref="B94:C94"/>
    <mergeCell ref="M94:P94"/>
    <mergeCell ref="D6:P6"/>
    <mergeCell ref="A85:C85"/>
    <mergeCell ref="A86:C86"/>
    <mergeCell ref="A87:C87"/>
    <mergeCell ref="A88:C88"/>
    <mergeCell ref="A89:C89"/>
    <mergeCell ref="A1:C1"/>
    <mergeCell ref="A2:C2"/>
    <mergeCell ref="A3:C3"/>
    <mergeCell ref="A4:C4"/>
    <mergeCell ref="A5:C5"/>
    <mergeCell ref="B6:C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420-463A-41AF-A109-C9F3A1814CA7}"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5" width="15.7109375" style="16" customWidth="1"/>
    <col min="6" max="6" width="12.85546875" style="16" hidden="1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</row>
    <row r="3" spans="1:16" s="2" customFormat="1" ht="23.25" x14ac:dyDescent="0.25">
      <c r="A3" s="44" t="s">
        <v>114</v>
      </c>
      <c r="B3" s="44"/>
      <c r="C3" s="44"/>
      <c r="D3" s="44"/>
      <c r="E3" s="4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23956551.870000001</v>
      </c>
      <c r="E9" s="15">
        <f t="shared" si="0"/>
        <v>23956551.870000001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20003850</v>
      </c>
      <c r="E10" s="18">
        <v>20003850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906000</v>
      </c>
      <c r="E11" s="18">
        <v>906000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3046701.87</v>
      </c>
      <c r="E14" s="18">
        <v>3046701.87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" si="2">SUM(D16:D24)</f>
        <v>185253.77</v>
      </c>
      <c r="E15" s="15">
        <f t="shared" ref="E15:P15" si="3">SUM(E16:E24)</f>
        <v>185253.77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185253.77</v>
      </c>
      <c r="E16" s="18">
        <v>185253.77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4">SUM(E17:P17)</f>
        <v>0</v>
      </c>
      <c r="E17" s="18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4"/>
        <v>0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4"/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4"/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4"/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4"/>
        <v>0</v>
      </c>
      <c r="E22" s="18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4"/>
        <v>0</v>
      </c>
      <c r="E23" s="18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4"/>
        <v>0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" si="5">SUM(D26:D34)</f>
        <v>0</v>
      </c>
      <c r="E25" s="15">
        <f t="shared" ref="E25:P25" si="6">SUM(E26:E34)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7">SUM(E27:P27)</f>
        <v>0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7"/>
        <v>0</v>
      </c>
      <c r="E28" s="18"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7"/>
        <v>0</v>
      </c>
      <c r="E29" s="18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7"/>
        <v>0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7"/>
        <v>0</v>
      </c>
      <c r="E31" s="18"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7"/>
        <v>0</v>
      </c>
      <c r="E32" s="18"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7"/>
        <v>0</v>
      </c>
      <c r="E33" s="18"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7"/>
        <v>0</v>
      </c>
      <c r="E34" s="18"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" si="8">SUM(D36:D42)</f>
        <v>0</v>
      </c>
      <c r="E35" s="21">
        <f t="shared" ref="E35:P35" si="9">SUM(E36:E42)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9"/>
        <v>0</v>
      </c>
      <c r="O35" s="15">
        <f t="shared" si="9"/>
        <v>0</v>
      </c>
      <c r="P35" s="15">
        <f t="shared" si="9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10">SUM(E37:P37)</f>
        <v>0</v>
      </c>
      <c r="E37" s="19"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10"/>
        <v>0</v>
      </c>
      <c r="E38" s="19"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10"/>
        <v>0</v>
      </c>
      <c r="E39" s="19"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10"/>
        <v>0</v>
      </c>
      <c r="E40" s="19"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10"/>
        <v>0</v>
      </c>
      <c r="E41" s="19"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10"/>
        <v>0</v>
      </c>
      <c r="E42" s="19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" si="11">SUM(D44:D50)</f>
        <v>0</v>
      </c>
      <c r="E43" s="21">
        <f t="shared" ref="E43:P43" si="12">SUM(E44:E50)</f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12"/>
        <v>0</v>
      </c>
      <c r="O43" s="15">
        <f t="shared" si="12"/>
        <v>0</v>
      </c>
      <c r="P43" s="15">
        <f t="shared" si="12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13">SUM(E45:P45)</f>
        <v>0</v>
      </c>
      <c r="E45" s="19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13"/>
        <v>0</v>
      </c>
      <c r="E46" s="19">
        <v>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13"/>
        <v>0</v>
      </c>
      <c r="E47" s="19"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13"/>
        <v>0</v>
      </c>
      <c r="E48" s="19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13"/>
        <v>0</v>
      </c>
      <c r="E49" s="19"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13"/>
        <v>0</v>
      </c>
      <c r="E50" s="19"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" si="14">SUM(D52:D60)</f>
        <v>0</v>
      </c>
      <c r="E51" s="15">
        <f t="shared" ref="E51:P51" si="15">SUM(E52:E60)</f>
        <v>0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6">SUM(E53:P53)</f>
        <v>0</v>
      </c>
      <c r="E53" s="18">
        <v>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6"/>
        <v>0</v>
      </c>
      <c r="E54" s="18"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6"/>
        <v>0</v>
      </c>
      <c r="E55" s="18"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6"/>
        <v>0</v>
      </c>
      <c r="E56" s="18"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6"/>
        <v>0</v>
      </c>
      <c r="E57" s="18"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6"/>
        <v>0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6"/>
        <v>0</v>
      </c>
      <c r="E59" s="18">
        <v>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6"/>
        <v>0</v>
      </c>
      <c r="E60" s="18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" si="17">SUM(D62:D65)</f>
        <v>0</v>
      </c>
      <c r="E61" s="21">
        <f t="shared" ref="E61:P61" si="18">SUM(E62:E65)</f>
        <v>0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9">SUM(E63:P63)</f>
        <v>0</v>
      </c>
      <c r="E63" s="19"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9"/>
        <v>0</v>
      </c>
      <c r="E64" s="19"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9"/>
        <v>0</v>
      </c>
      <c r="E65" s="19">
        <v>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" si="20">SUM(D67:D68)</f>
        <v>0</v>
      </c>
      <c r="E66" s="21">
        <f t="shared" ref="E66:P66" si="21">SUM(E67:E68)</f>
        <v>0</v>
      </c>
      <c r="F66" s="15">
        <f t="shared" si="21"/>
        <v>0</v>
      </c>
      <c r="G66" s="15">
        <f t="shared" si="21"/>
        <v>0</v>
      </c>
      <c r="H66" s="15">
        <f t="shared" si="21"/>
        <v>0</v>
      </c>
      <c r="I66" s="15">
        <f t="shared" si="21"/>
        <v>0</v>
      </c>
      <c r="J66" s="15">
        <f t="shared" si="21"/>
        <v>0</v>
      </c>
      <c r="K66" s="15">
        <f t="shared" si="21"/>
        <v>0</v>
      </c>
      <c r="L66" s="15">
        <f t="shared" si="21"/>
        <v>0</v>
      </c>
      <c r="M66" s="15">
        <f t="shared" si="21"/>
        <v>0</v>
      </c>
      <c r="N66" s="15">
        <f t="shared" si="21"/>
        <v>0</v>
      </c>
      <c r="O66" s="15">
        <f t="shared" si="21"/>
        <v>0</v>
      </c>
      <c r="P66" s="15">
        <f t="shared" si="21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" si="22">SUM(D70:D72)</f>
        <v>0</v>
      </c>
      <c r="E69" s="21">
        <f t="shared" ref="E69:P69" si="23">SUM(E70:E72)</f>
        <v>0</v>
      </c>
      <c r="F69" s="21">
        <f t="shared" si="23"/>
        <v>0</v>
      </c>
      <c r="G69" s="21">
        <f t="shared" si="23"/>
        <v>0</v>
      </c>
      <c r="H69" s="21">
        <f t="shared" si="23"/>
        <v>0</v>
      </c>
      <c r="I69" s="21">
        <f t="shared" si="23"/>
        <v>0</v>
      </c>
      <c r="J69" s="21">
        <f t="shared" si="23"/>
        <v>0</v>
      </c>
      <c r="K69" s="21">
        <f t="shared" si="23"/>
        <v>0</v>
      </c>
      <c r="L69" s="21">
        <f t="shared" si="23"/>
        <v>0</v>
      </c>
      <c r="M69" s="21">
        <f t="shared" si="23"/>
        <v>0</v>
      </c>
      <c r="N69" s="21">
        <f t="shared" si="23"/>
        <v>0</v>
      </c>
      <c r="O69" s="21">
        <f t="shared" si="23"/>
        <v>0</v>
      </c>
      <c r="P69" s="21">
        <f t="shared" si="23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24">SUM(E71:P71)</f>
        <v>0</v>
      </c>
      <c r="E71" s="19"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24"/>
        <v>0</v>
      </c>
      <c r="E72" s="23">
        <v>0</v>
      </c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" si="25">SUM(D9+D15+D25+D35+D43+D51+D66+D70)</f>
        <v>24141805.640000001</v>
      </c>
      <c r="E73" s="25">
        <f t="shared" ref="E73:P73" si="26">SUM(E9+E15+E25+E35+E43+E51+E66+E70)</f>
        <v>24141805.640000001</v>
      </c>
      <c r="F73" s="25">
        <f t="shared" si="26"/>
        <v>0</v>
      </c>
      <c r="G73" s="25">
        <f t="shared" si="26"/>
        <v>0</v>
      </c>
      <c r="H73" s="25">
        <f t="shared" si="26"/>
        <v>0</v>
      </c>
      <c r="I73" s="25">
        <f t="shared" si="26"/>
        <v>0</v>
      </c>
      <c r="J73" s="25">
        <f t="shared" si="26"/>
        <v>0</v>
      </c>
      <c r="K73" s="25">
        <f t="shared" si="26"/>
        <v>0</v>
      </c>
      <c r="L73" s="25">
        <f t="shared" si="26"/>
        <v>0</v>
      </c>
      <c r="M73" s="25">
        <f t="shared" si="26"/>
        <v>0</v>
      </c>
      <c r="N73" s="25">
        <f t="shared" si="26"/>
        <v>0</v>
      </c>
      <c r="O73" s="25">
        <f t="shared" si="26"/>
        <v>0</v>
      </c>
      <c r="P73" s="25">
        <f t="shared" si="26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27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28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9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9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30">SUM(C79:C80)</f>
        <v>0</v>
      </c>
      <c r="D78" s="21">
        <f t="shared" si="30"/>
        <v>0</v>
      </c>
      <c r="E78" s="21">
        <f t="shared" si="30"/>
        <v>0</v>
      </c>
      <c r="F78" s="15">
        <f t="shared" si="30"/>
        <v>0</v>
      </c>
      <c r="G78" s="15">
        <f t="shared" si="30"/>
        <v>0</v>
      </c>
      <c r="H78" s="15">
        <f t="shared" si="30"/>
        <v>0</v>
      </c>
      <c r="I78" s="15">
        <f t="shared" si="30"/>
        <v>0</v>
      </c>
      <c r="J78" s="15">
        <f t="shared" si="30"/>
        <v>0</v>
      </c>
      <c r="K78" s="15">
        <f t="shared" si="30"/>
        <v>0</v>
      </c>
      <c r="L78" s="15">
        <f t="shared" si="30"/>
        <v>0</v>
      </c>
      <c r="M78" s="15">
        <f t="shared" si="30"/>
        <v>0</v>
      </c>
      <c r="N78" s="15">
        <f t="shared" si="30"/>
        <v>0</v>
      </c>
      <c r="O78" s="15">
        <f t="shared" si="30"/>
        <v>0</v>
      </c>
      <c r="P78" s="15">
        <f t="shared" si="30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31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31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32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33">SUM(D75+D78+D81)</f>
        <v>0</v>
      </c>
      <c r="E83" s="30">
        <f t="shared" si="33"/>
        <v>0</v>
      </c>
      <c r="F83" s="30">
        <f t="shared" si="33"/>
        <v>0</v>
      </c>
      <c r="G83" s="30">
        <f t="shared" si="33"/>
        <v>0</v>
      </c>
      <c r="H83" s="30">
        <f t="shared" si="33"/>
        <v>0</v>
      </c>
      <c r="I83" s="30">
        <f t="shared" si="33"/>
        <v>0</v>
      </c>
      <c r="J83" s="30">
        <f t="shared" si="33"/>
        <v>0</v>
      </c>
      <c r="K83" s="30">
        <f t="shared" si="33"/>
        <v>0</v>
      </c>
      <c r="L83" s="30">
        <f t="shared" si="33"/>
        <v>0</v>
      </c>
      <c r="M83" s="30">
        <f t="shared" si="33"/>
        <v>0</v>
      </c>
      <c r="N83" s="30">
        <f t="shared" si="33"/>
        <v>0</v>
      </c>
      <c r="O83" s="30">
        <f t="shared" si="33"/>
        <v>0</v>
      </c>
      <c r="P83" s="30">
        <f t="shared" si="33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34">SUM(D73+D83)</f>
        <v>24141805.640000001</v>
      </c>
      <c r="E84" s="32">
        <f t="shared" ref="E84:K84" si="35">SUM(E73+E83)</f>
        <v>24141805.640000001</v>
      </c>
      <c r="F84" s="32">
        <f t="shared" si="35"/>
        <v>0</v>
      </c>
      <c r="G84" s="32">
        <f t="shared" si="35"/>
        <v>0</v>
      </c>
      <c r="H84" s="32">
        <f t="shared" si="35"/>
        <v>0</v>
      </c>
      <c r="I84" s="32">
        <f t="shared" si="35"/>
        <v>0</v>
      </c>
      <c r="J84" s="32">
        <f t="shared" si="35"/>
        <v>0</v>
      </c>
      <c r="K84" s="32">
        <f t="shared" si="35"/>
        <v>0</v>
      </c>
      <c r="L84" s="32">
        <f t="shared" si="34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119</v>
      </c>
      <c r="B86"/>
      <c r="C86"/>
      <c r="D86" s="34"/>
    </row>
    <row r="87" spans="1:16" ht="15" customHeight="1" x14ac:dyDescent="0.25">
      <c r="A87" t="s">
        <v>120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115</v>
      </c>
      <c r="B97" s="38"/>
      <c r="C97" s="38"/>
      <c r="D97" s="50" t="s">
        <v>117</v>
      </c>
      <c r="E97" s="50"/>
      <c r="F97" s="39"/>
      <c r="G97" s="39"/>
      <c r="H97" s="39"/>
      <c r="I97" s="39"/>
      <c r="J97" s="39"/>
      <c r="K97" s="39"/>
      <c r="L97" s="39"/>
      <c r="M97" s="51" t="s">
        <v>107</v>
      </c>
      <c r="N97" s="51"/>
      <c r="O97" s="51"/>
      <c r="P97" s="51"/>
    </row>
    <row r="98" spans="1:16" x14ac:dyDescent="0.25">
      <c r="A98" s="38" t="s">
        <v>108</v>
      </c>
      <c r="B98" s="38"/>
      <c r="C98" s="38"/>
      <c r="D98" s="50" t="s">
        <v>109</v>
      </c>
      <c r="E98" s="50"/>
      <c r="F98" s="38"/>
      <c r="H98" s="38"/>
      <c r="J98" s="38"/>
      <c r="K98" s="38"/>
      <c r="L98" s="38"/>
      <c r="M98" s="50" t="s">
        <v>109</v>
      </c>
      <c r="N98" s="50"/>
      <c r="O98" s="50"/>
      <c r="P98" s="50"/>
    </row>
    <row r="99" spans="1:16" x14ac:dyDescent="0.25">
      <c r="A99" s="38" t="s">
        <v>110</v>
      </c>
      <c r="B99" s="38"/>
      <c r="C99" s="38"/>
      <c r="D99" s="50" t="s">
        <v>111</v>
      </c>
      <c r="E99" s="50"/>
      <c r="F99" s="38"/>
      <c r="H99" s="38"/>
      <c r="J99" s="38"/>
      <c r="K99" s="38"/>
      <c r="L99" s="38"/>
      <c r="M99" s="50" t="s">
        <v>111</v>
      </c>
      <c r="N99" s="50"/>
      <c r="O99" s="50"/>
      <c r="P99" s="50"/>
    </row>
    <row r="100" spans="1:16" x14ac:dyDescent="0.25">
      <c r="F100" s="40"/>
    </row>
    <row r="101" spans="1:16" x14ac:dyDescent="0.25">
      <c r="A101" s="51" t="s">
        <v>116</v>
      </c>
      <c r="B101" s="51"/>
      <c r="C101" s="51"/>
      <c r="D101" s="51"/>
      <c r="E101" s="51"/>
    </row>
    <row r="102" spans="1:16" x14ac:dyDescent="0.25">
      <c r="A102" s="52" t="s">
        <v>112</v>
      </c>
      <c r="B102" s="52"/>
      <c r="C102" s="52"/>
      <c r="D102" s="52"/>
      <c r="E102" s="52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52" t="s">
        <v>113</v>
      </c>
      <c r="B103" s="52"/>
      <c r="C103" s="52"/>
      <c r="D103" s="52"/>
      <c r="E103" s="52"/>
      <c r="F103" s="41"/>
      <c r="G103" s="41"/>
      <c r="H103" s="41"/>
      <c r="I103" s="41"/>
      <c r="J103" s="41"/>
      <c r="K103" s="41"/>
      <c r="L103" s="41"/>
      <c r="M103" s="41"/>
    </row>
  </sheetData>
  <sheetProtection algorithmName="SHA-512" hashValue="AZRL6kgVtqrIFTB569NazCAQieChNmZ0vUYuln7H+41GmDHgFJ9SxktRxVS8FhXr3JXH9hlKjwm0ZmK8IW6USA==" saltValue="C7AnlgM9kODOQeu4dqXBQA==" spinCount="100000" sheet="1" formatCells="0" formatColumns="0" formatRows="0" insertColumns="0" insertRows="0" insertHyperlinks="0" deleteColumns="0" deleteRows="0" sort="0" autoFilter="0" pivotTables="0"/>
  <mergeCells count="16">
    <mergeCell ref="A1:E1"/>
    <mergeCell ref="A2:E2"/>
    <mergeCell ref="A3:E3"/>
    <mergeCell ref="A4:E4"/>
    <mergeCell ref="M99:P99"/>
    <mergeCell ref="M97:P97"/>
    <mergeCell ref="M98:P98"/>
    <mergeCell ref="D6:P6"/>
    <mergeCell ref="B6:C6"/>
    <mergeCell ref="A101:E101"/>
    <mergeCell ref="A102:E102"/>
    <mergeCell ref="A103:E103"/>
    <mergeCell ref="A5:E5"/>
    <mergeCell ref="D97:E97"/>
    <mergeCell ref="D98:E98"/>
    <mergeCell ref="D99:E99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CF2D-56B5-4C76-B15E-AB403CD42557}"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5" width="14.140625" style="16" bestFit="1" customWidth="1"/>
    <col min="6" max="6" width="14.140625" style="16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</row>
    <row r="3" spans="1:16" s="2" customFormat="1" ht="23.25" x14ac:dyDescent="0.25">
      <c r="A3" s="44" t="s">
        <v>114</v>
      </c>
      <c r="B3" s="44"/>
      <c r="C3" s="44"/>
      <c r="D3" s="44"/>
      <c r="E3" s="44"/>
      <c r="F3" s="44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4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45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74866131.49000001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63483299.950000003</v>
      </c>
      <c r="E10" s="18">
        <v>20003850</v>
      </c>
      <c r="F10" s="18">
        <v>43479449.950000003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1812000</v>
      </c>
      <c r="E11" s="18">
        <v>906000</v>
      </c>
      <c r="F11" s="18">
        <v>906000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9570831.5399999991</v>
      </c>
      <c r="E14" s="18">
        <v>3046701.87</v>
      </c>
      <c r="F14" s="18">
        <v>6524129.6699999999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10696793.68</v>
      </c>
      <c r="E15" s="15">
        <f t="shared" si="2"/>
        <v>185253.77</v>
      </c>
      <c r="F15" s="15">
        <f t="shared" si="2"/>
        <v>10511539.91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7588043.6799999997</v>
      </c>
      <c r="E16" s="18">
        <v>185253.77</v>
      </c>
      <c r="F16" s="18">
        <v>7402789.9100000001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0</v>
      </c>
      <c r="E20" s="18">
        <v>0</v>
      </c>
      <c r="F20" s="18"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0</v>
      </c>
      <c r="E22" s="18">
        <v>0</v>
      </c>
      <c r="F22" s="18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0</v>
      </c>
      <c r="E23" s="18">
        <v>0</v>
      </c>
      <c r="F23" s="18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91544.4</v>
      </c>
      <c r="E25" s="15">
        <f t="shared" si="4"/>
        <v>0</v>
      </c>
      <c r="F25" s="15">
        <f t="shared" si="4"/>
        <v>91544.4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0</v>
      </c>
      <c r="E27" s="18">
        <v>0</v>
      </c>
      <c r="F27" s="18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0</v>
      </c>
      <c r="E31" s="18">
        <v>0</v>
      </c>
      <c r="F31" s="18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0</v>
      </c>
      <c r="E32" s="18">
        <v>0</v>
      </c>
      <c r="F32" s="18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0</v>
      </c>
      <c r="E34" s="18">
        <v>0</v>
      </c>
      <c r="F34" s="18">
        <v>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0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>
        <v>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0</v>
      </c>
      <c r="E53" s="18">
        <v>0</v>
      </c>
      <c r="F53" s="18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85654469.570000023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0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85654469.570000023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0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126</v>
      </c>
      <c r="B86"/>
      <c r="C86"/>
      <c r="D86" s="34"/>
    </row>
    <row r="87" spans="1:16" ht="15" customHeight="1" x14ac:dyDescent="0.25">
      <c r="A87" t="s">
        <v>127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115</v>
      </c>
      <c r="B102" s="38"/>
      <c r="C102" s="38"/>
      <c r="D102" s="50" t="s">
        <v>117</v>
      </c>
      <c r="E102" s="50"/>
      <c r="F102" s="50"/>
      <c r="G102" s="39"/>
      <c r="H102" s="39"/>
      <c r="I102" s="39"/>
      <c r="J102" s="39"/>
      <c r="K102" s="39"/>
      <c r="L102" s="39"/>
      <c r="M102" s="51" t="s">
        <v>107</v>
      </c>
      <c r="N102" s="51"/>
      <c r="O102" s="51"/>
      <c r="P102" s="51"/>
    </row>
    <row r="103" spans="1:16" x14ac:dyDescent="0.25">
      <c r="A103" s="38" t="s">
        <v>108</v>
      </c>
      <c r="B103" s="38"/>
      <c r="C103" s="38"/>
      <c r="D103" s="50" t="s">
        <v>109</v>
      </c>
      <c r="E103" s="50"/>
      <c r="F103" s="50"/>
      <c r="H103" s="38"/>
      <c r="J103" s="38"/>
      <c r="K103" s="38"/>
      <c r="L103" s="38"/>
      <c r="M103" s="50" t="s">
        <v>109</v>
      </c>
      <c r="N103" s="50"/>
      <c r="O103" s="50"/>
      <c r="P103" s="50"/>
    </row>
    <row r="104" spans="1:16" x14ac:dyDescent="0.25">
      <c r="A104" s="38" t="s">
        <v>110</v>
      </c>
      <c r="B104" s="38"/>
      <c r="C104" s="38"/>
      <c r="D104" s="50" t="s">
        <v>111</v>
      </c>
      <c r="E104" s="50"/>
      <c r="F104" s="50"/>
      <c r="H104" s="38"/>
      <c r="J104" s="38"/>
      <c r="K104" s="38"/>
      <c r="L104" s="38"/>
      <c r="M104" s="50" t="s">
        <v>111</v>
      </c>
      <c r="N104" s="50"/>
      <c r="O104" s="50"/>
      <c r="P104" s="50"/>
    </row>
    <row r="105" spans="1:16" x14ac:dyDescent="0.25">
      <c r="F105" s="40"/>
    </row>
    <row r="106" spans="1:16" x14ac:dyDescent="0.25">
      <c r="A106" s="51" t="s">
        <v>116</v>
      </c>
      <c r="B106" s="51"/>
      <c r="C106" s="51"/>
      <c r="D106" s="51"/>
      <c r="E106" s="51"/>
    </row>
    <row r="107" spans="1:16" x14ac:dyDescent="0.25">
      <c r="A107" s="52" t="s">
        <v>112</v>
      </c>
      <c r="B107" s="52"/>
      <c r="C107" s="52"/>
      <c r="D107" s="52"/>
      <c r="E107" s="52"/>
      <c r="F107" s="41"/>
      <c r="G107" s="41"/>
      <c r="H107" s="41"/>
      <c r="I107" s="41"/>
      <c r="J107" s="41"/>
      <c r="K107" s="41"/>
      <c r="L107" s="41"/>
      <c r="M107" s="41"/>
    </row>
    <row r="108" spans="1:16" x14ac:dyDescent="0.25">
      <c r="A108" s="52" t="s">
        <v>113</v>
      </c>
      <c r="B108" s="52"/>
      <c r="C108" s="52"/>
      <c r="D108" s="52"/>
      <c r="E108" s="52"/>
      <c r="F108" s="41"/>
      <c r="G108" s="41"/>
      <c r="H108" s="41"/>
      <c r="I108" s="41"/>
      <c r="J108" s="41"/>
      <c r="K108" s="41"/>
      <c r="L108" s="41"/>
      <c r="M108" s="41"/>
    </row>
  </sheetData>
  <sheetProtection algorithmName="SHA-512" hashValue="vDHEQmd0YX8KyALZD6r7t9cT+yoqRstjv+qX0+1wuLuiK52LgH0CTykPOMKTiIy2dYIOGPjABZsXWqFOu9kLAg==" saltValue="n4QpUiRnW0Jk6+ZKlQutwQ==" spinCount="100000" sheet="1" formatCells="0" formatColumns="0" formatRows="0" insertColumns="0" insertRows="0" insertHyperlinks="0" deleteColumns="0" deleteRows="0" sort="0" autoFilter="0" pivotTables="0"/>
  <mergeCells count="16">
    <mergeCell ref="A106:E106"/>
    <mergeCell ref="A107:E107"/>
    <mergeCell ref="A108:E108"/>
    <mergeCell ref="A1:F1"/>
    <mergeCell ref="A2:F2"/>
    <mergeCell ref="A3:F3"/>
    <mergeCell ref="A4:F4"/>
    <mergeCell ref="A5:F5"/>
    <mergeCell ref="D102:F102"/>
    <mergeCell ref="D103:F103"/>
    <mergeCell ref="M102:P102"/>
    <mergeCell ref="M103:P103"/>
    <mergeCell ref="M104:P104"/>
    <mergeCell ref="D104:F104"/>
    <mergeCell ref="B6:C6"/>
    <mergeCell ref="D6:P6"/>
  </mergeCells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7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3B12-7F07-4ABE-B599-D92F9C58CD0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7" width="16" style="16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  <c r="G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  <c r="G2" s="44"/>
    </row>
    <row r="3" spans="1:16" s="2" customFormat="1" ht="23.25" x14ac:dyDescent="0.25">
      <c r="A3" s="44" t="s">
        <v>114</v>
      </c>
      <c r="B3" s="44"/>
      <c r="C3" s="44"/>
      <c r="D3" s="44"/>
      <c r="E3" s="44"/>
      <c r="F3" s="44"/>
      <c r="G3" s="44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44"/>
      <c r="G4" s="44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45"/>
      <c r="G5" s="45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112452022.92000002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94882489.950000003</v>
      </c>
      <c r="E10" s="18">
        <v>20003850</v>
      </c>
      <c r="F10" s="18">
        <v>43479449.950000003</v>
      </c>
      <c r="G10" s="18">
        <v>31399190</v>
      </c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3206624.79</v>
      </c>
      <c r="E11" s="18">
        <v>906000</v>
      </c>
      <c r="F11" s="18">
        <v>906000</v>
      </c>
      <c r="G11" s="18">
        <v>1394624.79</v>
      </c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14362908.18</v>
      </c>
      <c r="E14" s="18">
        <v>3046701.87</v>
      </c>
      <c r="F14" s="18">
        <v>6524129.6699999999</v>
      </c>
      <c r="G14" s="18">
        <v>4792076.6399999997</v>
      </c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16079221.43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11602411.43</v>
      </c>
      <c r="E16" s="18">
        <v>185253.77</v>
      </c>
      <c r="F16" s="18">
        <v>7402789.9100000001</v>
      </c>
      <c r="G16" s="18">
        <v>4014367.75</v>
      </c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>
        <v>0</v>
      </c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1329120</v>
      </c>
      <c r="E20" s="18">
        <v>0</v>
      </c>
      <c r="F20" s="18">
        <v>0</v>
      </c>
      <c r="G20" s="18">
        <v>1329120</v>
      </c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>
        <v>0</v>
      </c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33040</v>
      </c>
      <c r="E23" s="18">
        <v>0</v>
      </c>
      <c r="F23" s="18">
        <v>0</v>
      </c>
      <c r="G23" s="18">
        <v>33040</v>
      </c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2660279.2599999998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284485.48</v>
      </c>
      <c r="E26" s="18">
        <v>0</v>
      </c>
      <c r="F26" s="18">
        <v>0</v>
      </c>
      <c r="G26" s="18">
        <v>284485.48</v>
      </c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134567.20000000001</v>
      </c>
      <c r="E27" s="18">
        <v>0</v>
      </c>
      <c r="F27" s="18">
        <v>0</v>
      </c>
      <c r="G27" s="18">
        <v>134567.20000000001</v>
      </c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>
        <v>0</v>
      </c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>
        <v>0</v>
      </c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1286.2</v>
      </c>
      <c r="E31" s="18">
        <v>0</v>
      </c>
      <c r="F31" s="18">
        <v>0</v>
      </c>
      <c r="G31" s="18">
        <v>1286.2</v>
      </c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1987883.92</v>
      </c>
      <c r="E32" s="18">
        <v>0</v>
      </c>
      <c r="F32" s="18">
        <v>0</v>
      </c>
      <c r="G32" s="18">
        <v>1987883.92</v>
      </c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160512.06</v>
      </c>
      <c r="E34" s="18">
        <v>0</v>
      </c>
      <c r="F34" s="18">
        <v>0</v>
      </c>
      <c r="G34" s="18">
        <v>160512.06</v>
      </c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132432061.40000004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132432061.40000004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129</v>
      </c>
      <c r="B86"/>
      <c r="C86"/>
      <c r="D86" s="34"/>
    </row>
    <row r="87" spans="1:16" ht="15" customHeight="1" x14ac:dyDescent="0.25">
      <c r="A87" t="s">
        <v>128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115</v>
      </c>
      <c r="B102" s="38"/>
      <c r="C102" s="38"/>
      <c r="D102" s="50" t="s">
        <v>132</v>
      </c>
      <c r="E102" s="50"/>
      <c r="F102" s="50"/>
      <c r="G102" s="50"/>
      <c r="H102" s="39"/>
      <c r="I102" s="39"/>
      <c r="J102" s="39"/>
      <c r="K102" s="39"/>
      <c r="L102" s="39"/>
      <c r="M102" s="51" t="s">
        <v>107</v>
      </c>
      <c r="N102" s="51"/>
      <c r="O102" s="51"/>
      <c r="P102" s="51"/>
    </row>
    <row r="103" spans="1:16" x14ac:dyDescent="0.25">
      <c r="A103" s="38" t="s">
        <v>108</v>
      </c>
      <c r="B103" s="38"/>
      <c r="C103" s="38"/>
      <c r="D103" s="50" t="s">
        <v>130</v>
      </c>
      <c r="E103" s="50"/>
      <c r="F103" s="50"/>
      <c r="G103" s="50"/>
      <c r="H103" s="38"/>
      <c r="J103" s="38"/>
      <c r="K103" s="38"/>
      <c r="L103" s="38"/>
      <c r="M103" s="50" t="s">
        <v>109</v>
      </c>
      <c r="N103" s="50"/>
      <c r="O103" s="50"/>
      <c r="P103" s="50"/>
    </row>
    <row r="104" spans="1:16" x14ac:dyDescent="0.25">
      <c r="A104" s="38" t="s">
        <v>110</v>
      </c>
      <c r="B104" s="38"/>
      <c r="C104" s="38"/>
      <c r="D104" s="50" t="s">
        <v>131</v>
      </c>
      <c r="E104" s="50"/>
      <c r="F104" s="50"/>
      <c r="G104" s="50"/>
      <c r="H104" s="38"/>
      <c r="J104" s="38"/>
      <c r="K104" s="38"/>
      <c r="L104" s="38"/>
      <c r="M104" s="50" t="s">
        <v>111</v>
      </c>
      <c r="N104" s="50"/>
      <c r="O104" s="50"/>
      <c r="P104" s="50"/>
    </row>
    <row r="105" spans="1:16" x14ac:dyDescent="0.25">
      <c r="F105" s="40"/>
    </row>
    <row r="106" spans="1:16" x14ac:dyDescent="0.25">
      <c r="A106" s="51" t="s">
        <v>116</v>
      </c>
      <c r="B106" s="51"/>
      <c r="C106" s="51"/>
      <c r="D106" s="51"/>
      <c r="E106" s="51"/>
      <c r="F106" s="51"/>
      <c r="G106" s="51"/>
    </row>
    <row r="107" spans="1:16" x14ac:dyDescent="0.25">
      <c r="A107" s="52" t="s">
        <v>112</v>
      </c>
      <c r="B107" s="52"/>
      <c r="C107" s="52"/>
      <c r="D107" s="52"/>
      <c r="E107" s="52"/>
      <c r="F107" s="52"/>
      <c r="G107" s="52"/>
      <c r="H107" s="41"/>
      <c r="I107" s="41"/>
      <c r="J107" s="41"/>
      <c r="K107" s="41"/>
      <c r="L107" s="41"/>
      <c r="M107" s="41"/>
    </row>
    <row r="108" spans="1:16" x14ac:dyDescent="0.25">
      <c r="A108" s="52" t="s">
        <v>113</v>
      </c>
      <c r="B108" s="52"/>
      <c r="C108" s="52"/>
      <c r="D108" s="52"/>
      <c r="E108" s="52"/>
      <c r="F108" s="52"/>
      <c r="G108" s="52"/>
      <c r="H108" s="41"/>
      <c r="I108" s="41"/>
      <c r="J108" s="41"/>
      <c r="K108" s="41"/>
      <c r="L108" s="41"/>
      <c r="M108" s="41"/>
    </row>
  </sheetData>
  <sheetProtection algorithmName="SHA-512" hashValue="t4cli/TdXTIzYpn+wwDoZTV6efx+nt4YLz5+ijDrnVenCJlMtxkOPt063kbJI/sk3aBxIPRcd5eQ1+apOoC8oA==" saltValue="GFOZKbWnaKAfMm03tj0Cyg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B6:C6"/>
    <mergeCell ref="D6:P6"/>
    <mergeCell ref="A108:G108"/>
    <mergeCell ref="D102:G102"/>
    <mergeCell ref="D103:G103"/>
    <mergeCell ref="D104:G104"/>
    <mergeCell ref="A1:G1"/>
    <mergeCell ref="A2:G2"/>
    <mergeCell ref="A3:G3"/>
    <mergeCell ref="A4:G4"/>
    <mergeCell ref="A5:G5"/>
    <mergeCell ref="A106:G106"/>
    <mergeCell ref="A107:G107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BED5-E90B-4A11-A1D4-C134FC574F3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6" width="16" style="16" customWidth="1"/>
    <col min="7" max="7" width="14.140625" style="16" bestFit="1" customWidth="1"/>
    <col min="8" max="8" width="14.140625" style="16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  <c r="G2" s="44"/>
      <c r="H2" s="44"/>
    </row>
    <row r="3" spans="1:16" s="2" customFormat="1" ht="23.25" x14ac:dyDescent="0.25">
      <c r="A3" s="44" t="s">
        <v>114</v>
      </c>
      <c r="B3" s="44"/>
      <c r="C3" s="44"/>
      <c r="D3" s="44"/>
      <c r="E3" s="44"/>
      <c r="F3" s="44"/>
      <c r="G3" s="44"/>
      <c r="H3" s="44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44"/>
      <c r="G4" s="44"/>
      <c r="H4" s="44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45"/>
      <c r="G5" s="45"/>
      <c r="H5" s="45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148174254.47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125004017.08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4112624.79</v>
      </c>
      <c r="E11" s="18">
        <v>906000</v>
      </c>
      <c r="F11" s="18">
        <v>906000</v>
      </c>
      <c r="G11" s="18">
        <v>1394624.79</v>
      </c>
      <c r="H11" s="18">
        <v>906000</v>
      </c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19057612.600000001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22010961.700000003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11765711.99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876032</v>
      </c>
      <c r="E23" s="18">
        <v>0</v>
      </c>
      <c r="F23" s="18">
        <v>0</v>
      </c>
      <c r="G23" s="18">
        <v>33040</v>
      </c>
      <c r="H23" s="18">
        <v>842992</v>
      </c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6411997.1999999993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347682.6</v>
      </c>
      <c r="E26" s="18">
        <v>0</v>
      </c>
      <c r="F26" s="18">
        <v>0</v>
      </c>
      <c r="G26" s="18">
        <v>284485.48</v>
      </c>
      <c r="H26" s="18">
        <v>63197.120000000003</v>
      </c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649</v>
      </c>
      <c r="E28" s="18">
        <v>0</v>
      </c>
      <c r="F28" s="18">
        <v>0</v>
      </c>
      <c r="G28" s="18">
        <v>0</v>
      </c>
      <c r="H28" s="18">
        <v>649</v>
      </c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>
        <v>0</v>
      </c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94116.799999999988</v>
      </c>
      <c r="E30" s="18">
        <v>0</v>
      </c>
      <c r="F30" s="18">
        <v>91544.4</v>
      </c>
      <c r="G30" s="18">
        <v>0</v>
      </c>
      <c r="H30" s="18">
        <v>2572.4</v>
      </c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1434.88</v>
      </c>
      <c r="E31" s="18">
        <v>0</v>
      </c>
      <c r="F31" s="18">
        <v>0</v>
      </c>
      <c r="G31" s="18">
        <v>1286.2</v>
      </c>
      <c r="H31" s="18">
        <v>148.68</v>
      </c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849522.8</v>
      </c>
      <c r="E34" s="18">
        <v>0</v>
      </c>
      <c r="F34" s="18">
        <v>0</v>
      </c>
      <c r="G34" s="18">
        <v>160512.06</v>
      </c>
      <c r="H34" s="18">
        <v>689010.74</v>
      </c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>
        <v>0</v>
      </c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177837751.16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177837751.16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133</v>
      </c>
      <c r="B86"/>
      <c r="C86"/>
      <c r="D86" s="34"/>
    </row>
    <row r="87" spans="1:16" ht="15" customHeight="1" x14ac:dyDescent="0.25">
      <c r="A87" t="s">
        <v>134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115</v>
      </c>
      <c r="B102" s="38"/>
      <c r="C102" s="38"/>
      <c r="D102" s="50" t="s">
        <v>137</v>
      </c>
      <c r="E102" s="50"/>
      <c r="F102" s="50"/>
      <c r="G102" s="50"/>
      <c r="H102" s="50"/>
      <c r="I102" s="39"/>
      <c r="J102" s="39"/>
      <c r="K102" s="39"/>
      <c r="L102" s="39"/>
      <c r="M102" s="51" t="s">
        <v>107</v>
      </c>
      <c r="N102" s="51"/>
      <c r="O102" s="51"/>
      <c r="P102" s="51"/>
    </row>
    <row r="103" spans="1:16" x14ac:dyDescent="0.25">
      <c r="A103" s="38" t="s">
        <v>108</v>
      </c>
      <c r="B103" s="38"/>
      <c r="C103" s="38"/>
      <c r="D103" s="50" t="s">
        <v>135</v>
      </c>
      <c r="E103" s="50"/>
      <c r="F103" s="50"/>
      <c r="G103" s="50"/>
      <c r="H103" s="50"/>
      <c r="J103" s="38"/>
      <c r="K103" s="38"/>
      <c r="L103" s="38"/>
      <c r="M103" s="50" t="s">
        <v>109</v>
      </c>
      <c r="N103" s="50"/>
      <c r="O103" s="50"/>
      <c r="P103" s="50"/>
    </row>
    <row r="104" spans="1:16" x14ac:dyDescent="0.25">
      <c r="A104" s="38" t="s">
        <v>110</v>
      </c>
      <c r="B104" s="38"/>
      <c r="C104" s="38"/>
      <c r="D104" s="50" t="s">
        <v>136</v>
      </c>
      <c r="E104" s="50"/>
      <c r="F104" s="50"/>
      <c r="G104" s="50"/>
      <c r="H104" s="50"/>
      <c r="J104" s="38"/>
      <c r="K104" s="38"/>
      <c r="L104" s="38"/>
      <c r="M104" s="50" t="s">
        <v>111</v>
      </c>
      <c r="N104" s="50"/>
      <c r="O104" s="50"/>
      <c r="P104" s="50"/>
    </row>
    <row r="105" spans="1:16" x14ac:dyDescent="0.25">
      <c r="F105" s="40"/>
    </row>
    <row r="106" spans="1:16" x14ac:dyDescent="0.25">
      <c r="A106" s="51" t="s">
        <v>116</v>
      </c>
      <c r="B106" s="51"/>
      <c r="C106" s="51"/>
      <c r="D106" s="51"/>
      <c r="E106" s="51"/>
      <c r="F106" s="51"/>
      <c r="G106" s="51"/>
      <c r="H106" s="51"/>
    </row>
    <row r="107" spans="1:16" x14ac:dyDescent="0.25">
      <c r="A107" s="52" t="s">
        <v>112</v>
      </c>
      <c r="B107" s="52"/>
      <c r="C107" s="52"/>
      <c r="D107" s="52"/>
      <c r="E107" s="52"/>
      <c r="F107" s="52"/>
      <c r="G107" s="52"/>
      <c r="H107" s="52"/>
      <c r="I107" s="41"/>
      <c r="J107" s="41"/>
      <c r="K107" s="41"/>
      <c r="L107" s="41"/>
      <c r="M107" s="41"/>
    </row>
    <row r="108" spans="1:16" x14ac:dyDescent="0.25">
      <c r="A108" s="52" t="s">
        <v>113</v>
      </c>
      <c r="B108" s="52"/>
      <c r="C108" s="52"/>
      <c r="D108" s="52"/>
      <c r="E108" s="52"/>
      <c r="F108" s="52"/>
      <c r="G108" s="52"/>
      <c r="H108" s="52"/>
      <c r="I108" s="41"/>
      <c r="J108" s="41"/>
      <c r="K108" s="41"/>
      <c r="L108" s="41"/>
      <c r="M108" s="41"/>
    </row>
  </sheetData>
  <sheetProtection algorithmName="SHA-512" hashValue="XqMQyfdblAn/DBG4l8tO5zNzS1HcsE+ZfhctYMOA7t30TZPYpxdtQfN0vETrZ8QhZqtQNbWTs6Emh6067ibwJQ==" saltValue="pOqTjVL6iyIWYDseQ7d6oA==" spinCount="100000" sheet="1" formatCells="0" formatColumns="0" formatRows="0" insertColumns="0" insertRows="0" insertHyperlinks="0" deleteColumns="0" deleteRows="0" sort="0" autoFilter="0" pivotTables="0"/>
  <mergeCells count="16">
    <mergeCell ref="A106:H106"/>
    <mergeCell ref="A107:H107"/>
    <mergeCell ref="A108:H108"/>
    <mergeCell ref="A1:H1"/>
    <mergeCell ref="A2:H2"/>
    <mergeCell ref="A3:H3"/>
    <mergeCell ref="A4:H4"/>
    <mergeCell ref="A5:H5"/>
    <mergeCell ref="D102:H102"/>
    <mergeCell ref="D103:H103"/>
    <mergeCell ref="M102:P102"/>
    <mergeCell ref="M103:P103"/>
    <mergeCell ref="M104:P104"/>
    <mergeCell ref="D104:H104"/>
    <mergeCell ref="B6:C6"/>
    <mergeCell ref="D6:P6"/>
  </mergeCells>
  <pageMargins left="0.25" right="0.25" top="0.75" bottom="0.75" header="0.3" footer="0.3"/>
  <pageSetup scale="69" fitToHeight="0" orientation="landscape" r:id="rId1"/>
  <rowBreaks count="2" manualBreakCount="2">
    <brk id="42" max="16383" man="1"/>
    <brk id="7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5BEB-68D0-46A6-99C7-D1D8254B5015}">
  <sheetPr>
    <pageSetUpPr fitToPage="1"/>
  </sheetPr>
  <dimension ref="A1:P108"/>
  <sheetViews>
    <sheetView tabSelected="1" zoomScaleNormal="100" workbookViewId="0">
      <selection activeCell="A9" sqref="A9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9" width="14.140625" style="16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</row>
    <row r="3" spans="1:16" s="2" customFormat="1" ht="23.25" x14ac:dyDescent="0.25">
      <c r="A3" s="44" t="s">
        <v>114</v>
      </c>
      <c r="B3" s="44"/>
      <c r="C3" s="44"/>
      <c r="D3" s="44"/>
      <c r="E3" s="44"/>
      <c r="F3" s="44"/>
      <c r="G3" s="44"/>
      <c r="H3" s="44"/>
      <c r="I3" s="44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45"/>
      <c r="G5" s="45"/>
      <c r="H5" s="45"/>
      <c r="I5" s="45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189980196.97999999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145543684.84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22289369.259999998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22147142.880000003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24254245.719999999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13975956.01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909072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8314802.25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348182.6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102840.25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2567.6800000000003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2059510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1244537.99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1054212.47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223793782.94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223793782.94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139</v>
      </c>
      <c r="B86"/>
      <c r="C86"/>
      <c r="D86" s="34"/>
    </row>
    <row r="87" spans="1:16" ht="15" customHeight="1" x14ac:dyDescent="0.25">
      <c r="A87" t="s">
        <v>138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140</v>
      </c>
      <c r="B102" s="38"/>
      <c r="C102" s="38"/>
      <c r="D102" s="50" t="s">
        <v>137</v>
      </c>
      <c r="E102" s="50"/>
      <c r="F102" s="50"/>
      <c r="G102" s="50"/>
      <c r="H102" s="50"/>
      <c r="I102" s="50"/>
      <c r="J102" s="39"/>
      <c r="K102" s="39"/>
      <c r="L102" s="39"/>
      <c r="M102" s="51" t="s">
        <v>107</v>
      </c>
      <c r="N102" s="51"/>
      <c r="O102" s="51"/>
      <c r="P102" s="51"/>
    </row>
    <row r="103" spans="1:16" x14ac:dyDescent="0.25">
      <c r="A103" s="38" t="s">
        <v>141</v>
      </c>
      <c r="B103" s="38"/>
      <c r="C103" s="38"/>
      <c r="D103" s="50" t="s">
        <v>135</v>
      </c>
      <c r="E103" s="50"/>
      <c r="F103" s="50"/>
      <c r="G103" s="50"/>
      <c r="H103" s="50"/>
      <c r="I103" s="50"/>
      <c r="J103" s="38"/>
      <c r="K103" s="38"/>
      <c r="L103" s="38"/>
      <c r="M103" s="50" t="s">
        <v>109</v>
      </c>
      <c r="N103" s="50"/>
      <c r="O103" s="50"/>
      <c r="P103" s="50"/>
    </row>
    <row r="104" spans="1:16" x14ac:dyDescent="0.25">
      <c r="A104" s="38" t="s">
        <v>142</v>
      </c>
      <c r="B104" s="38"/>
      <c r="C104" s="38"/>
      <c r="D104" s="50" t="s">
        <v>136</v>
      </c>
      <c r="E104" s="50"/>
      <c r="F104" s="50"/>
      <c r="G104" s="50"/>
      <c r="H104" s="50"/>
      <c r="I104" s="50"/>
      <c r="J104" s="38"/>
      <c r="K104" s="38"/>
      <c r="L104" s="38"/>
      <c r="M104" s="50" t="s">
        <v>111</v>
      </c>
      <c r="N104" s="50"/>
      <c r="O104" s="50"/>
      <c r="P104" s="50"/>
    </row>
    <row r="105" spans="1:16" x14ac:dyDescent="0.25">
      <c r="F105" s="40"/>
    </row>
    <row r="106" spans="1:16" x14ac:dyDescent="0.25">
      <c r="A106" s="51" t="s">
        <v>116</v>
      </c>
      <c r="B106" s="51"/>
      <c r="C106" s="51"/>
      <c r="D106" s="51"/>
      <c r="E106" s="51"/>
      <c r="F106" s="51"/>
      <c r="G106" s="51"/>
      <c r="H106" s="51"/>
      <c r="I106" s="51"/>
    </row>
    <row r="107" spans="1:16" x14ac:dyDescent="0.25">
      <c r="A107" s="52" t="s">
        <v>112</v>
      </c>
      <c r="B107" s="52"/>
      <c r="C107" s="52"/>
      <c r="D107" s="52"/>
      <c r="E107" s="52"/>
      <c r="F107" s="52"/>
      <c r="G107" s="52"/>
      <c r="H107" s="52"/>
      <c r="I107" s="52"/>
      <c r="J107" s="41"/>
      <c r="K107" s="41"/>
      <c r="L107" s="41"/>
      <c r="M107" s="41"/>
    </row>
    <row r="108" spans="1:16" x14ac:dyDescent="0.25">
      <c r="A108" s="52" t="s">
        <v>113</v>
      </c>
      <c r="B108" s="52"/>
      <c r="C108" s="52"/>
      <c r="D108" s="52"/>
      <c r="E108" s="52"/>
      <c r="F108" s="52"/>
      <c r="G108" s="52"/>
      <c r="H108" s="52"/>
      <c r="I108" s="52"/>
      <c r="J108" s="41"/>
      <c r="K108" s="41"/>
      <c r="L108" s="41"/>
      <c r="M108" s="41"/>
    </row>
  </sheetData>
  <sheetProtection algorithmName="SHA-512" hashValue="CgVclAW3lmB2ZiqZsbABBFtg2Dh7wSzJiS4fRkEB3a2HNMlFdAl/EyeqmujAK3evtUz1XIPJFisOnbWEIxytTQ==" saltValue="MjznsM/OYloOcmoPQPVD/w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I104"/>
    <mergeCell ref="B6:C6"/>
    <mergeCell ref="D6:P6"/>
    <mergeCell ref="A106:I106"/>
    <mergeCell ref="A107:I107"/>
    <mergeCell ref="A108:I108"/>
    <mergeCell ref="A1:I1"/>
    <mergeCell ref="A2:I2"/>
    <mergeCell ref="A3:I3"/>
    <mergeCell ref="A4:I4"/>
    <mergeCell ref="A5:I5"/>
    <mergeCell ref="D102:I102"/>
    <mergeCell ref="D103:I103"/>
  </mergeCells>
  <pageMargins left="0.25" right="0.25" top="0.75" bottom="0.75" header="0.3" footer="0.3"/>
  <pageSetup paperSize="5" scale="8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FB5D53-3B3B-4BC7-B7F7-11B763B54855}"/>
</file>

<file path=customXml/itemProps2.xml><?xml version="1.0" encoding="utf-8"?>
<ds:datastoreItem xmlns:ds="http://schemas.openxmlformats.org/officeDocument/2006/customXml" ds:itemID="{998CFA62-2933-4614-9BC6-728A18F5B3EA}"/>
</file>

<file path=customXml/itemProps3.xml><?xml version="1.0" encoding="utf-8"?>
<ds:datastoreItem xmlns:ds="http://schemas.openxmlformats.org/officeDocument/2006/customXml" ds:itemID="{DCF71D17-5C79-41CB-AA11-4CA4522D16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PRESUPUESTO APROBADO 2024</vt:lpstr>
      <vt:lpstr>ENERO 2024</vt:lpstr>
      <vt:lpstr>FEBRERO 2024</vt:lpstr>
      <vt:lpstr>MARZO 2024</vt:lpstr>
      <vt:lpstr>ABRIL 2024</vt:lpstr>
      <vt:lpstr>MAYO 2024</vt:lpstr>
      <vt:lpstr>'ABRIL 2024'!Títulos_a_imprimir</vt:lpstr>
      <vt:lpstr>'ENERO 2024'!Títulos_a_imprimir</vt:lpstr>
      <vt:lpstr>'FEBRERO 2024'!Títulos_a_imprimir</vt:lpstr>
      <vt:lpstr>'MARZO 2024'!Títulos_a_imprimir</vt:lpstr>
      <vt:lpstr>'MAYO 2024'!Títulos_a_imprimir</vt:lpstr>
      <vt:lpstr>'PRESUPUESTO APROBADO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2024-06-04T14:25:35Z</cp:lastPrinted>
  <dcterms:created xsi:type="dcterms:W3CDTF">2015-06-05T18:19:34Z</dcterms:created>
  <dcterms:modified xsi:type="dcterms:W3CDTF">2025-04-29T17:02:08Z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