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Nomina administrativa\2023\"/>
    </mc:Choice>
  </mc:AlternateContent>
  <xr:revisionPtr revIDLastSave="0" documentId="8_{F200D43A-E64C-47B7-8FAA-75A40A170356}" xr6:coauthVersionLast="47" xr6:coauthVersionMax="47" xr10:uidLastSave="{00000000-0000-0000-0000-000000000000}"/>
  <bookViews>
    <workbookView xWindow="-120" yWindow="-120" windowWidth="20730" windowHeight="11160" xr2:uid="{1876A266-1ADB-427A-AB8D-044F42C335F4}"/>
  </bookViews>
  <sheets>
    <sheet name="ADM ABRIL 2023" sheetId="2" r:id="rId1"/>
  </sheets>
  <externalReferences>
    <externalReference r:id="rId2"/>
  </externalReferences>
  <definedNames>
    <definedName name="_xlnm._FilterDatabase" localSheetId="0" hidden="1">'ADM ABRIL 2023'!$A$7:$M$448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7" i="2" l="1" a="1"/>
  <c r="J447" i="2" s="1"/>
  <c r="K447" i="2" s="1"/>
  <c r="I448" i="2"/>
  <c r="H448" i="2"/>
  <c r="G448" i="2"/>
  <c r="M10" i="2"/>
  <c r="J10" i="2" a="1"/>
  <c r="J10" i="2" s="1"/>
  <c r="K10" i="2" s="1"/>
  <c r="I10" i="2"/>
  <c r="H10" i="2"/>
  <c r="H11" i="2"/>
  <c r="I11" i="2"/>
  <c r="J11" i="2" a="1"/>
  <c r="J11" i="2" s="1"/>
  <c r="K11" i="2" s="1"/>
  <c r="M11" i="2"/>
  <c r="M9" i="2"/>
  <c r="J9" i="2" a="1"/>
  <c r="J9" i="2" s="1"/>
  <c r="K9" i="2" s="1"/>
  <c r="I9" i="2"/>
  <c r="H9" i="2"/>
  <c r="M8" i="2"/>
  <c r="J8" i="2" a="1"/>
  <c r="J8" i="2" s="1"/>
  <c r="K8" i="2" s="1"/>
  <c r="I8" i="2"/>
  <c r="H8" i="2"/>
  <c r="H16" i="2"/>
  <c r="I16" i="2"/>
  <c r="J16" i="2" a="1"/>
  <c r="J16" i="2" s="1"/>
  <c r="K16" i="2" s="1"/>
  <c r="M16" i="2"/>
  <c r="H17" i="2"/>
  <c r="I17" i="2"/>
  <c r="J17" i="2" a="1"/>
  <c r="J17" i="2" s="1"/>
  <c r="K17" i="2" s="1"/>
  <c r="M17" i="2"/>
  <c r="H18" i="2"/>
  <c r="I18" i="2"/>
  <c r="J18" i="2" a="1"/>
  <c r="J18" i="2" s="1"/>
  <c r="K18" i="2" s="1"/>
  <c r="M18" i="2"/>
  <c r="H19" i="2"/>
  <c r="I19" i="2"/>
  <c r="J19" i="2" a="1"/>
  <c r="J19" i="2" s="1"/>
  <c r="K19" i="2" s="1"/>
  <c r="M19" i="2"/>
  <c r="H20" i="2"/>
  <c r="I20" i="2"/>
  <c r="J20" i="2" a="1"/>
  <c r="J20" i="2" s="1"/>
  <c r="K20" i="2" s="1"/>
  <c r="M20" i="2"/>
  <c r="H21" i="2"/>
  <c r="I21" i="2"/>
  <c r="J21" i="2" a="1"/>
  <c r="J21" i="2" s="1"/>
  <c r="K21" i="2" s="1"/>
  <c r="M21" i="2"/>
  <c r="H22" i="2"/>
  <c r="I22" i="2"/>
  <c r="J22" i="2" a="1"/>
  <c r="J22" i="2" s="1"/>
  <c r="K22" i="2" s="1"/>
  <c r="M22" i="2"/>
  <c r="H23" i="2"/>
  <c r="I23" i="2"/>
  <c r="J23" i="2" a="1"/>
  <c r="J23" i="2" s="1"/>
  <c r="K23" i="2" s="1"/>
  <c r="M23" i="2"/>
  <c r="H24" i="2"/>
  <c r="I24" i="2"/>
  <c r="J24" i="2" a="1"/>
  <c r="J24" i="2" s="1"/>
  <c r="K24" i="2" s="1"/>
  <c r="M24" i="2"/>
  <c r="H25" i="2"/>
  <c r="I25" i="2"/>
  <c r="J25" i="2" a="1"/>
  <c r="J25" i="2" s="1"/>
  <c r="K25" i="2" s="1"/>
  <c r="M25" i="2"/>
  <c r="H26" i="2"/>
  <c r="I26" i="2"/>
  <c r="J26" i="2" a="1"/>
  <c r="J26" i="2" s="1"/>
  <c r="K26" i="2" s="1"/>
  <c r="M26" i="2"/>
  <c r="H27" i="2"/>
  <c r="I27" i="2"/>
  <c r="J27" i="2" a="1"/>
  <c r="J27" i="2" s="1"/>
  <c r="K27" i="2" s="1"/>
  <c r="M27" i="2"/>
  <c r="H28" i="2"/>
  <c r="I28" i="2"/>
  <c r="J28" i="2" a="1"/>
  <c r="J28" i="2" s="1"/>
  <c r="K28" i="2" s="1"/>
  <c r="M28" i="2"/>
  <c r="H29" i="2"/>
  <c r="I29" i="2"/>
  <c r="J29" i="2" a="1"/>
  <c r="J29" i="2" s="1"/>
  <c r="K29" i="2" s="1"/>
  <c r="M29" i="2"/>
  <c r="H30" i="2"/>
  <c r="I30" i="2"/>
  <c r="J30" i="2" a="1"/>
  <c r="J30" i="2" s="1"/>
  <c r="K30" i="2" s="1"/>
  <c r="M30" i="2"/>
  <c r="H31" i="2"/>
  <c r="I31" i="2"/>
  <c r="J31" i="2" a="1"/>
  <c r="J31" i="2" s="1"/>
  <c r="K31" i="2" s="1"/>
  <c r="M31" i="2"/>
  <c r="H32" i="2"/>
  <c r="I32" i="2"/>
  <c r="J32" i="2" a="1"/>
  <c r="J32" i="2" s="1"/>
  <c r="K32" i="2" s="1"/>
  <c r="M32" i="2"/>
  <c r="H33" i="2"/>
  <c r="I33" i="2"/>
  <c r="J33" i="2" a="1"/>
  <c r="J33" i="2" s="1"/>
  <c r="K33" i="2" s="1"/>
  <c r="M33" i="2"/>
  <c r="H34" i="2"/>
  <c r="I34" i="2"/>
  <c r="J34" i="2" a="1"/>
  <c r="J34" i="2" s="1"/>
  <c r="K34" i="2" s="1"/>
  <c r="M34" i="2"/>
  <c r="H35" i="2"/>
  <c r="I35" i="2"/>
  <c r="J35" i="2" a="1"/>
  <c r="J35" i="2" s="1"/>
  <c r="K35" i="2" s="1"/>
  <c r="M35" i="2"/>
  <c r="H36" i="2"/>
  <c r="I36" i="2"/>
  <c r="J36" i="2" a="1"/>
  <c r="J36" i="2" s="1"/>
  <c r="M36" i="2"/>
  <c r="H37" i="2"/>
  <c r="I37" i="2"/>
  <c r="J37" i="2" a="1"/>
  <c r="J37" i="2" s="1"/>
  <c r="K37" i="2" s="1"/>
  <c r="M37" i="2"/>
  <c r="H38" i="2"/>
  <c r="I38" i="2"/>
  <c r="J38" i="2" a="1"/>
  <c r="J38" i="2" s="1"/>
  <c r="K38" i="2" s="1"/>
  <c r="M38" i="2"/>
  <c r="H39" i="2"/>
  <c r="I39" i="2"/>
  <c r="J39" i="2" a="1"/>
  <c r="J39" i="2" s="1"/>
  <c r="K39" i="2" s="1"/>
  <c r="M39" i="2"/>
  <c r="H40" i="2"/>
  <c r="I40" i="2"/>
  <c r="J40" i="2" a="1"/>
  <c r="J40" i="2" s="1"/>
  <c r="K40" i="2" s="1"/>
  <c r="M40" i="2"/>
  <c r="H41" i="2"/>
  <c r="I41" i="2"/>
  <c r="J41" i="2" a="1"/>
  <c r="J41" i="2" s="1"/>
  <c r="K41" i="2" s="1"/>
  <c r="M41" i="2"/>
  <c r="H42" i="2"/>
  <c r="I42" i="2"/>
  <c r="J42" i="2" a="1"/>
  <c r="J42" i="2" s="1"/>
  <c r="K42" i="2" s="1"/>
  <c r="M42" i="2"/>
  <c r="H43" i="2"/>
  <c r="I43" i="2"/>
  <c r="J43" i="2" a="1"/>
  <c r="J43" i="2" s="1"/>
  <c r="K43" i="2" s="1"/>
  <c r="M43" i="2"/>
  <c r="H44" i="2"/>
  <c r="I44" i="2"/>
  <c r="J44" i="2" a="1"/>
  <c r="J44" i="2" s="1"/>
  <c r="K44" i="2" s="1"/>
  <c r="M44" i="2"/>
  <c r="H45" i="2"/>
  <c r="I45" i="2"/>
  <c r="J45" i="2" a="1"/>
  <c r="J45" i="2" s="1"/>
  <c r="K45" i="2" s="1"/>
  <c r="M45" i="2"/>
  <c r="H46" i="2"/>
  <c r="I46" i="2"/>
  <c r="J46" i="2" a="1"/>
  <c r="J46" i="2" s="1"/>
  <c r="K46" i="2" s="1"/>
  <c r="M46" i="2"/>
  <c r="H47" i="2"/>
  <c r="I47" i="2"/>
  <c r="J47" i="2" a="1"/>
  <c r="J47" i="2" s="1"/>
  <c r="K47" i="2" s="1"/>
  <c r="M47" i="2"/>
  <c r="H48" i="2"/>
  <c r="I48" i="2"/>
  <c r="J48" i="2" a="1"/>
  <c r="J48" i="2" s="1"/>
  <c r="K48" i="2" s="1"/>
  <c r="M48" i="2"/>
  <c r="H49" i="2"/>
  <c r="I49" i="2"/>
  <c r="J49" i="2" a="1"/>
  <c r="J49" i="2" s="1"/>
  <c r="K49" i="2" s="1"/>
  <c r="M49" i="2"/>
  <c r="H50" i="2"/>
  <c r="I50" i="2"/>
  <c r="J50" i="2" a="1"/>
  <c r="J50" i="2" s="1"/>
  <c r="K50" i="2" s="1"/>
  <c r="M50" i="2"/>
  <c r="H51" i="2"/>
  <c r="I51" i="2"/>
  <c r="J51" i="2" a="1"/>
  <c r="J51" i="2" s="1"/>
  <c r="K51" i="2" s="1"/>
  <c r="M51" i="2"/>
  <c r="H52" i="2"/>
  <c r="I52" i="2"/>
  <c r="J52" i="2" a="1"/>
  <c r="J52" i="2" s="1"/>
  <c r="K52" i="2" s="1"/>
  <c r="M52" i="2"/>
  <c r="H53" i="2"/>
  <c r="I53" i="2"/>
  <c r="J53" i="2" a="1"/>
  <c r="J53" i="2" s="1"/>
  <c r="K53" i="2" s="1"/>
  <c r="M53" i="2"/>
  <c r="H54" i="2"/>
  <c r="I54" i="2"/>
  <c r="J54" i="2" a="1"/>
  <c r="J54" i="2" s="1"/>
  <c r="K54" i="2" s="1"/>
  <c r="M54" i="2"/>
  <c r="H55" i="2"/>
  <c r="I55" i="2"/>
  <c r="J55" i="2" a="1"/>
  <c r="J55" i="2" s="1"/>
  <c r="K55" i="2" s="1"/>
  <c r="M55" i="2"/>
  <c r="H56" i="2"/>
  <c r="I56" i="2"/>
  <c r="J56" i="2" a="1"/>
  <c r="J56" i="2" s="1"/>
  <c r="K56" i="2" s="1"/>
  <c r="M56" i="2"/>
  <c r="H57" i="2"/>
  <c r="I57" i="2"/>
  <c r="J57" i="2" a="1"/>
  <c r="J57" i="2" s="1"/>
  <c r="K57" i="2" s="1"/>
  <c r="M57" i="2"/>
  <c r="H58" i="2"/>
  <c r="I58" i="2"/>
  <c r="J58" i="2" a="1"/>
  <c r="J58" i="2" s="1"/>
  <c r="K58" i="2" s="1"/>
  <c r="M58" i="2"/>
  <c r="H59" i="2"/>
  <c r="I59" i="2"/>
  <c r="J59" i="2" a="1"/>
  <c r="J59" i="2" s="1"/>
  <c r="K59" i="2" s="1"/>
  <c r="M59" i="2"/>
  <c r="H60" i="2"/>
  <c r="I60" i="2"/>
  <c r="J60" i="2" a="1"/>
  <c r="J60" i="2" s="1"/>
  <c r="K60" i="2" s="1"/>
  <c r="M60" i="2"/>
  <c r="H61" i="2"/>
  <c r="I61" i="2"/>
  <c r="J61" i="2" a="1"/>
  <c r="J61" i="2" s="1"/>
  <c r="K61" i="2" s="1"/>
  <c r="M61" i="2"/>
  <c r="H62" i="2"/>
  <c r="I62" i="2"/>
  <c r="J62" i="2" a="1"/>
  <c r="J62" i="2" s="1"/>
  <c r="K62" i="2" s="1"/>
  <c r="M62" i="2"/>
  <c r="H63" i="2"/>
  <c r="I63" i="2"/>
  <c r="J63" i="2" a="1"/>
  <c r="J63" i="2" s="1"/>
  <c r="K63" i="2" s="1"/>
  <c r="M63" i="2"/>
  <c r="H64" i="2"/>
  <c r="I64" i="2"/>
  <c r="J64" i="2" a="1"/>
  <c r="J64" i="2" s="1"/>
  <c r="K64" i="2" s="1"/>
  <c r="M64" i="2"/>
  <c r="H65" i="2"/>
  <c r="I65" i="2"/>
  <c r="J65" i="2" a="1"/>
  <c r="J65" i="2" s="1"/>
  <c r="K65" i="2" s="1"/>
  <c r="M65" i="2"/>
  <c r="H66" i="2"/>
  <c r="I66" i="2"/>
  <c r="J66" i="2" a="1"/>
  <c r="J66" i="2" s="1"/>
  <c r="K66" i="2" s="1"/>
  <c r="M66" i="2"/>
  <c r="H67" i="2"/>
  <c r="I67" i="2"/>
  <c r="J67" i="2" a="1"/>
  <c r="J67" i="2" s="1"/>
  <c r="K67" i="2" s="1"/>
  <c r="M67" i="2"/>
  <c r="H68" i="2"/>
  <c r="I68" i="2"/>
  <c r="J68" i="2" a="1"/>
  <c r="J68" i="2" s="1"/>
  <c r="K68" i="2" s="1"/>
  <c r="M68" i="2"/>
  <c r="H69" i="2"/>
  <c r="I69" i="2"/>
  <c r="J69" i="2" a="1"/>
  <c r="J69" i="2" s="1"/>
  <c r="K69" i="2" s="1"/>
  <c r="M69" i="2"/>
  <c r="H70" i="2"/>
  <c r="I70" i="2"/>
  <c r="J70" i="2" a="1"/>
  <c r="J70" i="2" s="1"/>
  <c r="K70" i="2" s="1"/>
  <c r="M70" i="2"/>
  <c r="H71" i="2"/>
  <c r="I71" i="2"/>
  <c r="J71" i="2" a="1"/>
  <c r="J71" i="2" s="1"/>
  <c r="K71" i="2" s="1"/>
  <c r="M71" i="2"/>
  <c r="H72" i="2"/>
  <c r="I72" i="2"/>
  <c r="J72" i="2" a="1"/>
  <c r="J72" i="2" s="1"/>
  <c r="K72" i="2" s="1"/>
  <c r="M72" i="2"/>
  <c r="H73" i="2"/>
  <c r="I73" i="2"/>
  <c r="J73" i="2" a="1"/>
  <c r="J73" i="2" s="1"/>
  <c r="M73" i="2"/>
  <c r="H74" i="2"/>
  <c r="I74" i="2"/>
  <c r="J74" i="2" a="1"/>
  <c r="J74" i="2" s="1"/>
  <c r="K74" i="2" s="1"/>
  <c r="M74" i="2"/>
  <c r="H75" i="2"/>
  <c r="I75" i="2"/>
  <c r="J75" i="2" a="1"/>
  <c r="J75" i="2" s="1"/>
  <c r="K75" i="2" s="1"/>
  <c r="M75" i="2"/>
  <c r="H76" i="2"/>
  <c r="I76" i="2"/>
  <c r="J76" i="2" a="1"/>
  <c r="J76" i="2" s="1"/>
  <c r="K76" i="2" s="1"/>
  <c r="M76" i="2"/>
  <c r="H77" i="2"/>
  <c r="I77" i="2"/>
  <c r="J77" i="2" a="1"/>
  <c r="J77" i="2" s="1"/>
  <c r="K77" i="2" s="1"/>
  <c r="M77" i="2"/>
  <c r="H78" i="2"/>
  <c r="I78" i="2"/>
  <c r="J78" i="2" a="1"/>
  <c r="J78" i="2" s="1"/>
  <c r="K78" i="2" s="1"/>
  <c r="M78" i="2"/>
  <c r="H79" i="2"/>
  <c r="I79" i="2"/>
  <c r="J79" i="2" a="1"/>
  <c r="J79" i="2" s="1"/>
  <c r="K79" i="2" s="1"/>
  <c r="M79" i="2"/>
  <c r="H80" i="2"/>
  <c r="I80" i="2"/>
  <c r="J80" i="2" a="1"/>
  <c r="J80" i="2" s="1"/>
  <c r="K80" i="2" s="1"/>
  <c r="M80" i="2"/>
  <c r="H81" i="2"/>
  <c r="I81" i="2"/>
  <c r="J81" i="2" a="1"/>
  <c r="J81" i="2" s="1"/>
  <c r="K81" i="2" s="1"/>
  <c r="M81" i="2"/>
  <c r="H82" i="2"/>
  <c r="I82" i="2"/>
  <c r="J82" i="2" a="1"/>
  <c r="J82" i="2" s="1"/>
  <c r="K82" i="2" s="1"/>
  <c r="M82" i="2"/>
  <c r="H83" i="2"/>
  <c r="I83" i="2"/>
  <c r="J83" i="2" a="1"/>
  <c r="J83" i="2" s="1"/>
  <c r="K83" i="2" s="1"/>
  <c r="M83" i="2"/>
  <c r="H84" i="2"/>
  <c r="I84" i="2"/>
  <c r="J84" i="2" a="1"/>
  <c r="J84" i="2" s="1"/>
  <c r="K84" i="2" s="1"/>
  <c r="M84" i="2"/>
  <c r="H85" i="2"/>
  <c r="I85" i="2"/>
  <c r="J85" i="2" a="1"/>
  <c r="J85" i="2" s="1"/>
  <c r="K85" i="2" s="1"/>
  <c r="M85" i="2"/>
  <c r="H86" i="2"/>
  <c r="I86" i="2"/>
  <c r="J86" i="2" a="1"/>
  <c r="J86" i="2" s="1"/>
  <c r="K86" i="2" s="1"/>
  <c r="M86" i="2"/>
  <c r="H87" i="2"/>
  <c r="I87" i="2"/>
  <c r="J87" i="2" a="1"/>
  <c r="J87" i="2" s="1"/>
  <c r="K87" i="2" s="1"/>
  <c r="M87" i="2"/>
  <c r="H88" i="2"/>
  <c r="I88" i="2"/>
  <c r="J88" i="2" a="1"/>
  <c r="J88" i="2" s="1"/>
  <c r="K88" i="2" s="1"/>
  <c r="M88" i="2"/>
  <c r="H89" i="2"/>
  <c r="I89" i="2"/>
  <c r="J89" i="2" a="1"/>
  <c r="J89" i="2" s="1"/>
  <c r="K89" i="2" s="1"/>
  <c r="M89" i="2"/>
  <c r="H90" i="2"/>
  <c r="I90" i="2"/>
  <c r="J90" i="2" a="1"/>
  <c r="J90" i="2" s="1"/>
  <c r="K90" i="2" s="1"/>
  <c r="M90" i="2"/>
  <c r="H91" i="2"/>
  <c r="I91" i="2"/>
  <c r="J91" i="2" a="1"/>
  <c r="J91" i="2" s="1"/>
  <c r="K91" i="2" s="1"/>
  <c r="M91" i="2"/>
  <c r="H92" i="2"/>
  <c r="I92" i="2"/>
  <c r="J92" i="2" a="1"/>
  <c r="J92" i="2" s="1"/>
  <c r="K92" i="2" s="1"/>
  <c r="M92" i="2"/>
  <c r="H93" i="2"/>
  <c r="I93" i="2"/>
  <c r="J93" i="2" a="1"/>
  <c r="J93" i="2" s="1"/>
  <c r="K93" i="2" s="1"/>
  <c r="M93" i="2"/>
  <c r="H94" i="2"/>
  <c r="I94" i="2"/>
  <c r="J94" i="2" a="1"/>
  <c r="J94" i="2" s="1"/>
  <c r="K94" i="2" s="1"/>
  <c r="M94" i="2"/>
  <c r="H95" i="2"/>
  <c r="I95" i="2"/>
  <c r="J95" i="2" a="1"/>
  <c r="J95" i="2" s="1"/>
  <c r="K95" i="2" s="1"/>
  <c r="M95" i="2"/>
  <c r="H96" i="2"/>
  <c r="I96" i="2"/>
  <c r="J96" i="2" a="1"/>
  <c r="J96" i="2" s="1"/>
  <c r="K96" i="2" s="1"/>
  <c r="M96" i="2"/>
  <c r="H97" i="2"/>
  <c r="I97" i="2"/>
  <c r="J97" i="2" a="1"/>
  <c r="J97" i="2" s="1"/>
  <c r="K97" i="2" s="1"/>
  <c r="M97" i="2"/>
  <c r="H98" i="2"/>
  <c r="I98" i="2"/>
  <c r="J98" i="2" a="1"/>
  <c r="J98" i="2" s="1"/>
  <c r="K98" i="2" s="1"/>
  <c r="M98" i="2"/>
  <c r="H99" i="2"/>
  <c r="I99" i="2"/>
  <c r="J99" i="2" a="1"/>
  <c r="J99" i="2" s="1"/>
  <c r="K99" i="2" s="1"/>
  <c r="M99" i="2"/>
  <c r="H100" i="2"/>
  <c r="I100" i="2"/>
  <c r="J100" i="2" a="1"/>
  <c r="J100" i="2" s="1"/>
  <c r="K100" i="2" s="1"/>
  <c r="M100" i="2"/>
  <c r="H101" i="2"/>
  <c r="I101" i="2"/>
  <c r="J101" i="2" a="1"/>
  <c r="J101" i="2" s="1"/>
  <c r="K101" i="2" s="1"/>
  <c r="M101" i="2"/>
  <c r="H102" i="2"/>
  <c r="I102" i="2"/>
  <c r="J102" i="2" a="1"/>
  <c r="J102" i="2" s="1"/>
  <c r="K102" i="2" s="1"/>
  <c r="M102" i="2"/>
  <c r="H103" i="2"/>
  <c r="I103" i="2"/>
  <c r="J103" i="2" a="1"/>
  <c r="J103" i="2" s="1"/>
  <c r="K103" i="2" s="1"/>
  <c r="M103" i="2"/>
  <c r="H104" i="2"/>
  <c r="I104" i="2"/>
  <c r="J104" i="2" a="1"/>
  <c r="J104" i="2" s="1"/>
  <c r="K104" i="2" s="1"/>
  <c r="M104" i="2"/>
  <c r="H105" i="2"/>
  <c r="I105" i="2"/>
  <c r="J105" i="2" a="1"/>
  <c r="J105" i="2" s="1"/>
  <c r="K105" i="2" s="1"/>
  <c r="M105" i="2"/>
  <c r="H106" i="2"/>
  <c r="I106" i="2"/>
  <c r="J106" i="2" a="1"/>
  <c r="J106" i="2" s="1"/>
  <c r="K106" i="2" s="1"/>
  <c r="M106" i="2"/>
  <c r="H107" i="2"/>
  <c r="I107" i="2"/>
  <c r="J107" i="2" a="1"/>
  <c r="J107" i="2" s="1"/>
  <c r="K107" i="2" s="1"/>
  <c r="M107" i="2"/>
  <c r="H108" i="2"/>
  <c r="I108" i="2"/>
  <c r="J108" i="2" a="1"/>
  <c r="J108" i="2" s="1"/>
  <c r="K108" i="2" s="1"/>
  <c r="M108" i="2"/>
  <c r="H109" i="2"/>
  <c r="I109" i="2"/>
  <c r="J109" i="2" a="1"/>
  <c r="J109" i="2" s="1"/>
  <c r="K109" i="2" s="1"/>
  <c r="M109" i="2"/>
  <c r="H110" i="2"/>
  <c r="I110" i="2"/>
  <c r="J110" i="2" a="1"/>
  <c r="J110" i="2" s="1"/>
  <c r="K110" i="2" s="1"/>
  <c r="M110" i="2"/>
  <c r="H111" i="2"/>
  <c r="I111" i="2"/>
  <c r="J111" i="2" a="1"/>
  <c r="J111" i="2" s="1"/>
  <c r="K111" i="2" s="1"/>
  <c r="M111" i="2"/>
  <c r="H112" i="2"/>
  <c r="I112" i="2"/>
  <c r="J112" i="2" a="1"/>
  <c r="J112" i="2" s="1"/>
  <c r="K112" i="2" s="1"/>
  <c r="M112" i="2"/>
  <c r="H113" i="2"/>
  <c r="I113" i="2"/>
  <c r="J113" i="2" a="1"/>
  <c r="J113" i="2" s="1"/>
  <c r="K113" i="2" s="1"/>
  <c r="M113" i="2"/>
  <c r="H114" i="2"/>
  <c r="I114" i="2"/>
  <c r="J114" i="2" a="1"/>
  <c r="J114" i="2" s="1"/>
  <c r="K114" i="2" s="1"/>
  <c r="M114" i="2"/>
  <c r="H115" i="2"/>
  <c r="I115" i="2"/>
  <c r="J115" i="2" a="1"/>
  <c r="J115" i="2" s="1"/>
  <c r="K115" i="2" s="1"/>
  <c r="M115" i="2"/>
  <c r="H116" i="2"/>
  <c r="I116" i="2"/>
  <c r="J116" i="2" a="1"/>
  <c r="J116" i="2" s="1"/>
  <c r="K116" i="2" s="1"/>
  <c r="M116" i="2"/>
  <c r="H117" i="2"/>
  <c r="I117" i="2"/>
  <c r="J117" i="2" a="1"/>
  <c r="J117" i="2" s="1"/>
  <c r="K117" i="2" s="1"/>
  <c r="M117" i="2"/>
  <c r="H118" i="2"/>
  <c r="I118" i="2"/>
  <c r="J118" i="2" a="1"/>
  <c r="J118" i="2" s="1"/>
  <c r="K118" i="2" s="1"/>
  <c r="M118" i="2"/>
  <c r="H119" i="2"/>
  <c r="I119" i="2"/>
  <c r="J119" i="2" a="1"/>
  <c r="J119" i="2" s="1"/>
  <c r="K119" i="2" s="1"/>
  <c r="M119" i="2"/>
  <c r="H120" i="2"/>
  <c r="I120" i="2"/>
  <c r="J120" i="2" a="1"/>
  <c r="J120" i="2" s="1"/>
  <c r="K120" i="2" s="1"/>
  <c r="M120" i="2"/>
  <c r="H121" i="2"/>
  <c r="I121" i="2"/>
  <c r="J121" i="2" a="1"/>
  <c r="J121" i="2" s="1"/>
  <c r="K121" i="2" s="1"/>
  <c r="M121" i="2"/>
  <c r="H122" i="2"/>
  <c r="I122" i="2"/>
  <c r="J122" i="2" a="1"/>
  <c r="J122" i="2" s="1"/>
  <c r="K122" i="2" s="1"/>
  <c r="M122" i="2"/>
  <c r="H123" i="2"/>
  <c r="I123" i="2"/>
  <c r="J123" i="2" a="1"/>
  <c r="J123" i="2" s="1"/>
  <c r="K123" i="2" s="1"/>
  <c r="M123" i="2"/>
  <c r="H124" i="2"/>
  <c r="I124" i="2"/>
  <c r="J124" i="2" a="1"/>
  <c r="J124" i="2" s="1"/>
  <c r="K124" i="2" s="1"/>
  <c r="M124" i="2"/>
  <c r="H125" i="2"/>
  <c r="I125" i="2"/>
  <c r="J125" i="2" a="1"/>
  <c r="J125" i="2" s="1"/>
  <c r="K125" i="2" s="1"/>
  <c r="M125" i="2"/>
  <c r="H126" i="2"/>
  <c r="I126" i="2"/>
  <c r="J126" i="2" a="1"/>
  <c r="J126" i="2" s="1"/>
  <c r="K126" i="2" s="1"/>
  <c r="M126" i="2"/>
  <c r="H127" i="2"/>
  <c r="I127" i="2"/>
  <c r="J127" i="2" a="1"/>
  <c r="J127" i="2" s="1"/>
  <c r="K127" i="2" s="1"/>
  <c r="M127" i="2"/>
  <c r="H128" i="2"/>
  <c r="I128" i="2"/>
  <c r="J128" i="2" a="1"/>
  <c r="J128" i="2" s="1"/>
  <c r="K128" i="2" s="1"/>
  <c r="M128" i="2"/>
  <c r="H129" i="2"/>
  <c r="I129" i="2"/>
  <c r="J129" i="2" a="1"/>
  <c r="J129" i="2" s="1"/>
  <c r="K129" i="2" s="1"/>
  <c r="M129" i="2"/>
  <c r="H130" i="2"/>
  <c r="I130" i="2"/>
  <c r="J130" i="2" a="1"/>
  <c r="J130" i="2" s="1"/>
  <c r="K130" i="2" s="1"/>
  <c r="M130" i="2"/>
  <c r="H131" i="2"/>
  <c r="I131" i="2"/>
  <c r="J131" i="2" a="1"/>
  <c r="J131" i="2" s="1"/>
  <c r="K131" i="2" s="1"/>
  <c r="M131" i="2"/>
  <c r="H132" i="2"/>
  <c r="I132" i="2"/>
  <c r="J132" i="2" a="1"/>
  <c r="J132" i="2" s="1"/>
  <c r="K132" i="2" s="1"/>
  <c r="M132" i="2"/>
  <c r="H133" i="2"/>
  <c r="I133" i="2"/>
  <c r="J133" i="2" a="1"/>
  <c r="J133" i="2" s="1"/>
  <c r="K133" i="2" s="1"/>
  <c r="M133" i="2"/>
  <c r="H134" i="2"/>
  <c r="I134" i="2"/>
  <c r="J134" i="2" a="1"/>
  <c r="J134" i="2" s="1"/>
  <c r="K134" i="2" s="1"/>
  <c r="M134" i="2"/>
  <c r="H135" i="2"/>
  <c r="I135" i="2"/>
  <c r="J135" i="2" a="1"/>
  <c r="J135" i="2" s="1"/>
  <c r="K135" i="2" s="1"/>
  <c r="M135" i="2"/>
  <c r="H136" i="2"/>
  <c r="I136" i="2"/>
  <c r="J136" i="2" a="1"/>
  <c r="J136" i="2" s="1"/>
  <c r="K136" i="2" s="1"/>
  <c r="M136" i="2"/>
  <c r="H137" i="2"/>
  <c r="I137" i="2"/>
  <c r="J137" i="2" a="1"/>
  <c r="J137" i="2" s="1"/>
  <c r="K137" i="2" s="1"/>
  <c r="M137" i="2"/>
  <c r="H138" i="2"/>
  <c r="I138" i="2"/>
  <c r="J138" i="2" a="1"/>
  <c r="J138" i="2" s="1"/>
  <c r="K138" i="2" s="1"/>
  <c r="M138" i="2"/>
  <c r="H139" i="2"/>
  <c r="I139" i="2"/>
  <c r="J139" i="2" a="1"/>
  <c r="J139" i="2" s="1"/>
  <c r="K139" i="2" s="1"/>
  <c r="M139" i="2"/>
  <c r="H140" i="2"/>
  <c r="I140" i="2"/>
  <c r="J140" i="2" a="1"/>
  <c r="J140" i="2" s="1"/>
  <c r="K140" i="2" s="1"/>
  <c r="M140" i="2"/>
  <c r="H141" i="2"/>
  <c r="I141" i="2"/>
  <c r="J141" i="2" a="1"/>
  <c r="J141" i="2" s="1"/>
  <c r="K141" i="2" s="1"/>
  <c r="M141" i="2"/>
  <c r="H142" i="2"/>
  <c r="I142" i="2"/>
  <c r="J142" i="2" a="1"/>
  <c r="J142" i="2" s="1"/>
  <c r="K142" i="2" s="1"/>
  <c r="M142" i="2"/>
  <c r="H143" i="2"/>
  <c r="I143" i="2"/>
  <c r="J143" i="2" a="1"/>
  <c r="J143" i="2" s="1"/>
  <c r="K143" i="2" s="1"/>
  <c r="M143" i="2"/>
  <c r="H144" i="2"/>
  <c r="I144" i="2"/>
  <c r="J144" i="2" a="1"/>
  <c r="J144" i="2" s="1"/>
  <c r="K144" i="2" s="1"/>
  <c r="M144" i="2"/>
  <c r="H145" i="2"/>
  <c r="I145" i="2"/>
  <c r="J145" i="2" a="1"/>
  <c r="J145" i="2" s="1"/>
  <c r="K145" i="2" s="1"/>
  <c r="M145" i="2"/>
  <c r="H146" i="2"/>
  <c r="I146" i="2"/>
  <c r="J146" i="2" a="1"/>
  <c r="J146" i="2" s="1"/>
  <c r="K146" i="2" s="1"/>
  <c r="M146" i="2"/>
  <c r="H147" i="2"/>
  <c r="I147" i="2"/>
  <c r="J147" i="2" a="1"/>
  <c r="J147" i="2" s="1"/>
  <c r="K147" i="2" s="1"/>
  <c r="M147" i="2"/>
  <c r="H148" i="2"/>
  <c r="I148" i="2"/>
  <c r="J148" i="2" a="1"/>
  <c r="J148" i="2" s="1"/>
  <c r="K148" i="2" s="1"/>
  <c r="M148" i="2"/>
  <c r="H149" i="2"/>
  <c r="I149" i="2"/>
  <c r="J149" i="2" a="1"/>
  <c r="J149" i="2" s="1"/>
  <c r="K149" i="2" s="1"/>
  <c r="M149" i="2"/>
  <c r="H150" i="2"/>
  <c r="I150" i="2"/>
  <c r="J150" i="2" a="1"/>
  <c r="J150" i="2" s="1"/>
  <c r="K150" i="2" s="1"/>
  <c r="M150" i="2"/>
  <c r="H151" i="2"/>
  <c r="I151" i="2"/>
  <c r="J151" i="2" a="1"/>
  <c r="J151" i="2" s="1"/>
  <c r="K151" i="2" s="1"/>
  <c r="M151" i="2"/>
  <c r="H152" i="2"/>
  <c r="I152" i="2"/>
  <c r="J152" i="2" a="1"/>
  <c r="J152" i="2" s="1"/>
  <c r="K152" i="2" s="1"/>
  <c r="M152" i="2"/>
  <c r="H153" i="2"/>
  <c r="I153" i="2"/>
  <c r="J153" i="2" a="1"/>
  <c r="J153" i="2" s="1"/>
  <c r="K153" i="2" s="1"/>
  <c r="M153" i="2"/>
  <c r="H154" i="2"/>
  <c r="I154" i="2"/>
  <c r="J154" i="2" a="1"/>
  <c r="J154" i="2" s="1"/>
  <c r="K154" i="2" s="1"/>
  <c r="M154" i="2"/>
  <c r="H155" i="2"/>
  <c r="I155" i="2"/>
  <c r="J155" i="2" a="1"/>
  <c r="J155" i="2" s="1"/>
  <c r="K155" i="2" s="1"/>
  <c r="M155" i="2"/>
  <c r="H156" i="2"/>
  <c r="I156" i="2"/>
  <c r="J156" i="2" a="1"/>
  <c r="J156" i="2" s="1"/>
  <c r="K156" i="2" s="1"/>
  <c r="M156" i="2"/>
  <c r="H157" i="2"/>
  <c r="I157" i="2"/>
  <c r="J157" i="2" a="1"/>
  <c r="J157" i="2" s="1"/>
  <c r="K157" i="2" s="1"/>
  <c r="M157" i="2"/>
  <c r="H158" i="2"/>
  <c r="I158" i="2"/>
  <c r="J158" i="2" a="1"/>
  <c r="J158" i="2" s="1"/>
  <c r="K158" i="2" s="1"/>
  <c r="M158" i="2"/>
  <c r="H159" i="2"/>
  <c r="I159" i="2"/>
  <c r="J159" i="2" a="1"/>
  <c r="J159" i="2" s="1"/>
  <c r="K159" i="2" s="1"/>
  <c r="M159" i="2"/>
  <c r="H160" i="2"/>
  <c r="I160" i="2"/>
  <c r="J160" i="2" a="1"/>
  <c r="J160" i="2" s="1"/>
  <c r="K160" i="2" s="1"/>
  <c r="M160" i="2"/>
  <c r="H161" i="2"/>
  <c r="I161" i="2"/>
  <c r="J161" i="2" a="1"/>
  <c r="J161" i="2" s="1"/>
  <c r="K161" i="2" s="1"/>
  <c r="M161" i="2"/>
  <c r="H162" i="2"/>
  <c r="I162" i="2"/>
  <c r="J162" i="2" a="1"/>
  <c r="J162" i="2" s="1"/>
  <c r="K162" i="2" s="1"/>
  <c r="M162" i="2"/>
  <c r="H163" i="2"/>
  <c r="I163" i="2"/>
  <c r="J163" i="2" a="1"/>
  <c r="J163" i="2" s="1"/>
  <c r="K163" i="2" s="1"/>
  <c r="M163" i="2"/>
  <c r="H164" i="2"/>
  <c r="I164" i="2"/>
  <c r="J164" i="2" a="1"/>
  <c r="J164" i="2" s="1"/>
  <c r="K164" i="2" s="1"/>
  <c r="M164" i="2"/>
  <c r="H165" i="2"/>
  <c r="I165" i="2"/>
  <c r="J165" i="2" a="1"/>
  <c r="J165" i="2" s="1"/>
  <c r="K165" i="2" s="1"/>
  <c r="M165" i="2"/>
  <c r="H166" i="2"/>
  <c r="I166" i="2"/>
  <c r="J166" i="2" a="1"/>
  <c r="J166" i="2" s="1"/>
  <c r="K166" i="2" s="1"/>
  <c r="M166" i="2"/>
  <c r="H167" i="2"/>
  <c r="I167" i="2"/>
  <c r="J167" i="2" a="1"/>
  <c r="J167" i="2" s="1"/>
  <c r="K167" i="2" s="1"/>
  <c r="M167" i="2"/>
  <c r="H168" i="2"/>
  <c r="I168" i="2"/>
  <c r="J168" i="2" a="1"/>
  <c r="J168" i="2" s="1"/>
  <c r="K168" i="2" s="1"/>
  <c r="M168" i="2"/>
  <c r="H169" i="2"/>
  <c r="I169" i="2"/>
  <c r="J169" i="2" a="1"/>
  <c r="J169" i="2" s="1"/>
  <c r="K169" i="2" s="1"/>
  <c r="M169" i="2"/>
  <c r="H170" i="2"/>
  <c r="I170" i="2"/>
  <c r="J170" i="2" a="1"/>
  <c r="J170" i="2" s="1"/>
  <c r="K170" i="2" s="1"/>
  <c r="M170" i="2"/>
  <c r="H171" i="2"/>
  <c r="I171" i="2"/>
  <c r="J171" i="2" a="1"/>
  <c r="J171" i="2" s="1"/>
  <c r="K171" i="2" s="1"/>
  <c r="M171" i="2"/>
  <c r="H172" i="2"/>
  <c r="I172" i="2"/>
  <c r="J172" i="2" a="1"/>
  <c r="J172" i="2" s="1"/>
  <c r="K172" i="2" s="1"/>
  <c r="M172" i="2"/>
  <c r="H173" i="2"/>
  <c r="I173" i="2"/>
  <c r="J173" i="2" a="1"/>
  <c r="J173" i="2" s="1"/>
  <c r="K173" i="2" s="1"/>
  <c r="M173" i="2"/>
  <c r="H174" i="2"/>
  <c r="I174" i="2"/>
  <c r="J174" i="2" a="1"/>
  <c r="J174" i="2" s="1"/>
  <c r="K174" i="2" s="1"/>
  <c r="M174" i="2"/>
  <c r="H175" i="2"/>
  <c r="I175" i="2"/>
  <c r="J175" i="2" a="1"/>
  <c r="J175" i="2" s="1"/>
  <c r="K175" i="2" s="1"/>
  <c r="M175" i="2"/>
  <c r="H176" i="2"/>
  <c r="I176" i="2"/>
  <c r="J176" i="2" a="1"/>
  <c r="J176" i="2" s="1"/>
  <c r="K176" i="2" s="1"/>
  <c r="M176" i="2"/>
  <c r="H177" i="2"/>
  <c r="I177" i="2"/>
  <c r="J177" i="2" a="1"/>
  <c r="J177" i="2" s="1"/>
  <c r="K177" i="2" s="1"/>
  <c r="M177" i="2"/>
  <c r="H178" i="2"/>
  <c r="I178" i="2"/>
  <c r="J178" i="2" a="1"/>
  <c r="J178" i="2" s="1"/>
  <c r="K178" i="2" s="1"/>
  <c r="M178" i="2"/>
  <c r="H179" i="2"/>
  <c r="I179" i="2"/>
  <c r="J179" i="2" a="1"/>
  <c r="J179" i="2" s="1"/>
  <c r="K179" i="2" s="1"/>
  <c r="M179" i="2"/>
  <c r="H180" i="2"/>
  <c r="I180" i="2"/>
  <c r="J180" i="2" a="1"/>
  <c r="J180" i="2" s="1"/>
  <c r="K180" i="2" s="1"/>
  <c r="M180" i="2"/>
  <c r="H181" i="2"/>
  <c r="I181" i="2"/>
  <c r="J181" i="2" a="1"/>
  <c r="J181" i="2" s="1"/>
  <c r="K181" i="2" s="1"/>
  <c r="M181" i="2"/>
  <c r="H182" i="2"/>
  <c r="I182" i="2"/>
  <c r="J182" i="2" a="1"/>
  <c r="J182" i="2" s="1"/>
  <c r="K182" i="2" s="1"/>
  <c r="M182" i="2"/>
  <c r="H183" i="2"/>
  <c r="I183" i="2"/>
  <c r="J183" i="2" a="1"/>
  <c r="J183" i="2" s="1"/>
  <c r="K183" i="2" s="1"/>
  <c r="M183" i="2"/>
  <c r="H184" i="2"/>
  <c r="I184" i="2"/>
  <c r="J184" i="2" a="1"/>
  <c r="J184" i="2" s="1"/>
  <c r="K184" i="2" s="1"/>
  <c r="M184" i="2"/>
  <c r="H185" i="2"/>
  <c r="I185" i="2"/>
  <c r="J185" i="2" a="1"/>
  <c r="J185" i="2" s="1"/>
  <c r="K185" i="2" s="1"/>
  <c r="M185" i="2"/>
  <c r="H186" i="2"/>
  <c r="I186" i="2"/>
  <c r="J186" i="2" a="1"/>
  <c r="J186" i="2" s="1"/>
  <c r="K186" i="2" s="1"/>
  <c r="M186" i="2"/>
  <c r="H187" i="2"/>
  <c r="I187" i="2"/>
  <c r="J187" i="2" a="1"/>
  <c r="J187" i="2" s="1"/>
  <c r="K187" i="2" s="1"/>
  <c r="M187" i="2"/>
  <c r="H188" i="2"/>
  <c r="I188" i="2"/>
  <c r="J188" i="2" a="1"/>
  <c r="J188" i="2" s="1"/>
  <c r="K188" i="2" s="1"/>
  <c r="M188" i="2"/>
  <c r="H189" i="2"/>
  <c r="I189" i="2"/>
  <c r="J189" i="2" a="1"/>
  <c r="J189" i="2" s="1"/>
  <c r="K189" i="2" s="1"/>
  <c r="M189" i="2"/>
  <c r="H190" i="2"/>
  <c r="I190" i="2"/>
  <c r="J190" i="2" a="1"/>
  <c r="J190" i="2" s="1"/>
  <c r="K190" i="2" s="1"/>
  <c r="M190" i="2"/>
  <c r="H191" i="2"/>
  <c r="I191" i="2"/>
  <c r="J191" i="2" a="1"/>
  <c r="J191" i="2" s="1"/>
  <c r="K191" i="2" s="1"/>
  <c r="M191" i="2"/>
  <c r="H192" i="2"/>
  <c r="I192" i="2"/>
  <c r="J192" i="2" a="1"/>
  <c r="J192" i="2" s="1"/>
  <c r="K192" i="2" s="1"/>
  <c r="M192" i="2"/>
  <c r="H193" i="2"/>
  <c r="I193" i="2"/>
  <c r="J193" i="2" a="1"/>
  <c r="J193" i="2" s="1"/>
  <c r="K193" i="2" s="1"/>
  <c r="M193" i="2"/>
  <c r="H194" i="2"/>
  <c r="I194" i="2"/>
  <c r="J194" i="2" a="1"/>
  <c r="J194" i="2" s="1"/>
  <c r="K194" i="2" s="1"/>
  <c r="M194" i="2"/>
  <c r="H195" i="2"/>
  <c r="I195" i="2"/>
  <c r="J195" i="2" a="1"/>
  <c r="J195" i="2" s="1"/>
  <c r="K195" i="2" s="1"/>
  <c r="M195" i="2"/>
  <c r="H196" i="2"/>
  <c r="I196" i="2"/>
  <c r="J196" i="2" a="1"/>
  <c r="J196" i="2" s="1"/>
  <c r="K196" i="2" s="1"/>
  <c r="M196" i="2"/>
  <c r="H197" i="2"/>
  <c r="I197" i="2"/>
  <c r="J197" i="2" a="1"/>
  <c r="J197" i="2" s="1"/>
  <c r="K197" i="2" s="1"/>
  <c r="M197" i="2"/>
  <c r="H198" i="2"/>
  <c r="I198" i="2"/>
  <c r="J198" i="2" a="1"/>
  <c r="J198" i="2" s="1"/>
  <c r="K198" i="2" s="1"/>
  <c r="M198" i="2"/>
  <c r="H199" i="2"/>
  <c r="I199" i="2"/>
  <c r="J199" i="2" a="1"/>
  <c r="J199" i="2" s="1"/>
  <c r="K199" i="2" s="1"/>
  <c r="M199" i="2"/>
  <c r="H200" i="2"/>
  <c r="I200" i="2"/>
  <c r="J200" i="2" a="1"/>
  <c r="J200" i="2" s="1"/>
  <c r="K200" i="2" s="1"/>
  <c r="M200" i="2"/>
  <c r="H201" i="2"/>
  <c r="I201" i="2"/>
  <c r="J201" i="2" a="1"/>
  <c r="J201" i="2" s="1"/>
  <c r="K201" i="2" s="1"/>
  <c r="M201" i="2"/>
  <c r="H202" i="2"/>
  <c r="I202" i="2"/>
  <c r="J202" i="2" a="1"/>
  <c r="J202" i="2" s="1"/>
  <c r="K202" i="2" s="1"/>
  <c r="M202" i="2"/>
  <c r="H203" i="2"/>
  <c r="I203" i="2"/>
  <c r="J203" i="2" a="1"/>
  <c r="J203" i="2" s="1"/>
  <c r="K203" i="2" s="1"/>
  <c r="M203" i="2"/>
  <c r="H204" i="2"/>
  <c r="I204" i="2"/>
  <c r="J204" i="2" a="1"/>
  <c r="J204" i="2" s="1"/>
  <c r="K204" i="2" s="1"/>
  <c r="M204" i="2"/>
  <c r="H205" i="2"/>
  <c r="I205" i="2"/>
  <c r="J205" i="2" a="1"/>
  <c r="J205" i="2" s="1"/>
  <c r="K205" i="2" s="1"/>
  <c r="M205" i="2"/>
  <c r="H206" i="2"/>
  <c r="I206" i="2"/>
  <c r="J206" i="2" a="1"/>
  <c r="J206" i="2" s="1"/>
  <c r="K206" i="2" s="1"/>
  <c r="M206" i="2"/>
  <c r="H207" i="2"/>
  <c r="I207" i="2"/>
  <c r="J207" i="2" a="1"/>
  <c r="J207" i="2" s="1"/>
  <c r="K207" i="2" s="1"/>
  <c r="M207" i="2"/>
  <c r="H208" i="2"/>
  <c r="I208" i="2"/>
  <c r="J208" i="2" a="1"/>
  <c r="J208" i="2" s="1"/>
  <c r="K208" i="2" s="1"/>
  <c r="M208" i="2"/>
  <c r="H209" i="2"/>
  <c r="I209" i="2"/>
  <c r="J209" i="2" a="1"/>
  <c r="J209" i="2" s="1"/>
  <c r="K209" i="2" s="1"/>
  <c r="M209" i="2"/>
  <c r="H210" i="2"/>
  <c r="I210" i="2"/>
  <c r="J210" i="2" a="1"/>
  <c r="J210" i="2" s="1"/>
  <c r="K210" i="2" s="1"/>
  <c r="M210" i="2"/>
  <c r="H211" i="2"/>
  <c r="I211" i="2"/>
  <c r="J211" i="2" a="1"/>
  <c r="J211" i="2" s="1"/>
  <c r="K211" i="2" s="1"/>
  <c r="M211" i="2"/>
  <c r="H212" i="2"/>
  <c r="I212" i="2"/>
  <c r="J212" i="2" a="1"/>
  <c r="J212" i="2" s="1"/>
  <c r="K212" i="2" s="1"/>
  <c r="M212" i="2"/>
  <c r="H213" i="2"/>
  <c r="I213" i="2"/>
  <c r="J213" i="2" a="1"/>
  <c r="J213" i="2" s="1"/>
  <c r="K213" i="2" s="1"/>
  <c r="M213" i="2"/>
  <c r="H214" i="2"/>
  <c r="I214" i="2"/>
  <c r="J214" i="2" a="1"/>
  <c r="J214" i="2" s="1"/>
  <c r="K214" i="2" s="1"/>
  <c r="M214" i="2"/>
  <c r="H215" i="2"/>
  <c r="I215" i="2"/>
  <c r="J215" i="2" a="1"/>
  <c r="J215" i="2" s="1"/>
  <c r="K215" i="2" s="1"/>
  <c r="M215" i="2"/>
  <c r="H216" i="2"/>
  <c r="I216" i="2"/>
  <c r="J216" i="2" a="1"/>
  <c r="J216" i="2" s="1"/>
  <c r="K216" i="2" s="1"/>
  <c r="M216" i="2"/>
  <c r="H217" i="2"/>
  <c r="I217" i="2"/>
  <c r="J217" i="2" a="1"/>
  <c r="J217" i="2" s="1"/>
  <c r="K217" i="2" s="1"/>
  <c r="M217" i="2"/>
  <c r="H218" i="2"/>
  <c r="I218" i="2"/>
  <c r="J218" i="2" a="1"/>
  <c r="J218" i="2" s="1"/>
  <c r="K218" i="2" s="1"/>
  <c r="M218" i="2"/>
  <c r="H219" i="2"/>
  <c r="I219" i="2"/>
  <c r="J219" i="2" a="1"/>
  <c r="J219" i="2" s="1"/>
  <c r="K219" i="2" s="1"/>
  <c r="M219" i="2"/>
  <c r="H220" i="2"/>
  <c r="I220" i="2"/>
  <c r="J220" i="2" a="1"/>
  <c r="J220" i="2" s="1"/>
  <c r="K220" i="2" s="1"/>
  <c r="M220" i="2"/>
  <c r="H221" i="2"/>
  <c r="I221" i="2"/>
  <c r="J221" i="2" a="1"/>
  <c r="J221" i="2" s="1"/>
  <c r="K221" i="2" s="1"/>
  <c r="M221" i="2"/>
  <c r="H222" i="2"/>
  <c r="I222" i="2"/>
  <c r="J222" i="2" a="1"/>
  <c r="J222" i="2" s="1"/>
  <c r="K222" i="2" s="1"/>
  <c r="M222" i="2"/>
  <c r="H223" i="2"/>
  <c r="I223" i="2"/>
  <c r="J223" i="2" a="1"/>
  <c r="J223" i="2" s="1"/>
  <c r="K223" i="2" s="1"/>
  <c r="M223" i="2"/>
  <c r="H224" i="2"/>
  <c r="I224" i="2"/>
  <c r="J224" i="2" a="1"/>
  <c r="J224" i="2" s="1"/>
  <c r="K224" i="2" s="1"/>
  <c r="M224" i="2"/>
  <c r="H225" i="2"/>
  <c r="I225" i="2"/>
  <c r="J225" i="2" a="1"/>
  <c r="J225" i="2" s="1"/>
  <c r="K225" i="2" s="1"/>
  <c r="M225" i="2"/>
  <c r="H226" i="2"/>
  <c r="I226" i="2"/>
  <c r="J226" i="2" a="1"/>
  <c r="J226" i="2" s="1"/>
  <c r="K226" i="2" s="1"/>
  <c r="M226" i="2"/>
  <c r="H227" i="2"/>
  <c r="I227" i="2"/>
  <c r="J227" i="2" a="1"/>
  <c r="J227" i="2" s="1"/>
  <c r="K227" i="2" s="1"/>
  <c r="M227" i="2"/>
  <c r="H228" i="2"/>
  <c r="I228" i="2"/>
  <c r="J228" i="2" a="1"/>
  <c r="J228" i="2" s="1"/>
  <c r="K228" i="2" s="1"/>
  <c r="M228" i="2"/>
  <c r="H229" i="2"/>
  <c r="I229" i="2"/>
  <c r="J229" i="2" a="1"/>
  <c r="J229" i="2" s="1"/>
  <c r="K229" i="2" s="1"/>
  <c r="M229" i="2"/>
  <c r="H230" i="2"/>
  <c r="I230" i="2"/>
  <c r="J230" i="2" a="1"/>
  <c r="J230" i="2" s="1"/>
  <c r="K230" i="2" s="1"/>
  <c r="M230" i="2"/>
  <c r="H231" i="2"/>
  <c r="I231" i="2"/>
  <c r="J231" i="2" a="1"/>
  <c r="J231" i="2" s="1"/>
  <c r="K231" i="2" s="1"/>
  <c r="M231" i="2"/>
  <c r="H232" i="2"/>
  <c r="I232" i="2"/>
  <c r="J232" i="2" a="1"/>
  <c r="J232" i="2" s="1"/>
  <c r="K232" i="2" s="1"/>
  <c r="M232" i="2"/>
  <c r="H233" i="2"/>
  <c r="I233" i="2"/>
  <c r="J233" i="2" a="1"/>
  <c r="J233" i="2" s="1"/>
  <c r="K233" i="2" s="1"/>
  <c r="M233" i="2"/>
  <c r="H234" i="2"/>
  <c r="I234" i="2"/>
  <c r="J234" i="2" a="1"/>
  <c r="J234" i="2" s="1"/>
  <c r="K234" i="2" s="1"/>
  <c r="M234" i="2"/>
  <c r="H235" i="2"/>
  <c r="I235" i="2"/>
  <c r="J235" i="2" a="1"/>
  <c r="J235" i="2" s="1"/>
  <c r="K235" i="2" s="1"/>
  <c r="M235" i="2"/>
  <c r="H236" i="2"/>
  <c r="I236" i="2"/>
  <c r="J236" i="2" a="1"/>
  <c r="J236" i="2" s="1"/>
  <c r="K236" i="2" s="1"/>
  <c r="M236" i="2"/>
  <c r="H237" i="2"/>
  <c r="I237" i="2"/>
  <c r="J237" i="2" a="1"/>
  <c r="J237" i="2" s="1"/>
  <c r="K237" i="2" s="1"/>
  <c r="M237" i="2"/>
  <c r="H238" i="2"/>
  <c r="I238" i="2"/>
  <c r="J238" i="2" a="1"/>
  <c r="J238" i="2" s="1"/>
  <c r="K238" i="2" s="1"/>
  <c r="M238" i="2"/>
  <c r="H239" i="2"/>
  <c r="I239" i="2"/>
  <c r="J239" i="2" a="1"/>
  <c r="J239" i="2" s="1"/>
  <c r="K239" i="2" s="1"/>
  <c r="M239" i="2"/>
  <c r="H240" i="2"/>
  <c r="I240" i="2"/>
  <c r="J240" i="2" a="1"/>
  <c r="J240" i="2" s="1"/>
  <c r="K240" i="2" s="1"/>
  <c r="M240" i="2"/>
  <c r="H241" i="2"/>
  <c r="I241" i="2"/>
  <c r="J241" i="2" a="1"/>
  <c r="J241" i="2" s="1"/>
  <c r="K241" i="2" s="1"/>
  <c r="M241" i="2"/>
  <c r="H242" i="2"/>
  <c r="I242" i="2"/>
  <c r="J242" i="2" a="1"/>
  <c r="J242" i="2" s="1"/>
  <c r="K242" i="2" s="1"/>
  <c r="M242" i="2"/>
  <c r="H243" i="2"/>
  <c r="I243" i="2"/>
  <c r="J243" i="2" a="1"/>
  <c r="J243" i="2" s="1"/>
  <c r="K243" i="2" s="1"/>
  <c r="M243" i="2"/>
  <c r="H244" i="2"/>
  <c r="I244" i="2"/>
  <c r="J244" i="2" a="1"/>
  <c r="J244" i="2" s="1"/>
  <c r="K244" i="2" s="1"/>
  <c r="M244" i="2"/>
  <c r="H245" i="2"/>
  <c r="I245" i="2"/>
  <c r="J245" i="2" a="1"/>
  <c r="J245" i="2" s="1"/>
  <c r="K245" i="2" s="1"/>
  <c r="M245" i="2"/>
  <c r="H246" i="2"/>
  <c r="I246" i="2"/>
  <c r="J246" i="2" a="1"/>
  <c r="J246" i="2" s="1"/>
  <c r="K246" i="2" s="1"/>
  <c r="M246" i="2"/>
  <c r="H247" i="2"/>
  <c r="I247" i="2"/>
  <c r="J247" i="2" a="1"/>
  <c r="J247" i="2" s="1"/>
  <c r="K247" i="2" s="1"/>
  <c r="M247" i="2"/>
  <c r="H248" i="2"/>
  <c r="I248" i="2"/>
  <c r="J248" i="2" a="1"/>
  <c r="J248" i="2" s="1"/>
  <c r="K248" i="2" s="1"/>
  <c r="M248" i="2"/>
  <c r="H249" i="2"/>
  <c r="I249" i="2"/>
  <c r="J249" i="2" a="1"/>
  <c r="J249" i="2" s="1"/>
  <c r="K249" i="2" s="1"/>
  <c r="M249" i="2"/>
  <c r="H250" i="2"/>
  <c r="I250" i="2"/>
  <c r="J250" i="2" a="1"/>
  <c r="J250" i="2" s="1"/>
  <c r="K250" i="2" s="1"/>
  <c r="M250" i="2"/>
  <c r="H251" i="2"/>
  <c r="I251" i="2"/>
  <c r="J251" i="2" a="1"/>
  <c r="J251" i="2" s="1"/>
  <c r="K251" i="2" s="1"/>
  <c r="M251" i="2"/>
  <c r="H252" i="2"/>
  <c r="I252" i="2"/>
  <c r="J252" i="2" a="1"/>
  <c r="J252" i="2" s="1"/>
  <c r="K252" i="2" s="1"/>
  <c r="M252" i="2"/>
  <c r="H253" i="2"/>
  <c r="I253" i="2"/>
  <c r="J253" i="2" a="1"/>
  <c r="J253" i="2" s="1"/>
  <c r="K253" i="2" s="1"/>
  <c r="M253" i="2"/>
  <c r="H254" i="2"/>
  <c r="I254" i="2"/>
  <c r="J254" i="2" a="1"/>
  <c r="J254" i="2" s="1"/>
  <c r="K254" i="2" s="1"/>
  <c r="M254" i="2"/>
  <c r="H255" i="2"/>
  <c r="I255" i="2"/>
  <c r="J255" i="2" a="1"/>
  <c r="J255" i="2" s="1"/>
  <c r="K255" i="2" s="1"/>
  <c r="M255" i="2"/>
  <c r="H256" i="2"/>
  <c r="I256" i="2"/>
  <c r="J256" i="2" a="1"/>
  <c r="J256" i="2" s="1"/>
  <c r="K256" i="2" s="1"/>
  <c r="M256" i="2"/>
  <c r="H257" i="2"/>
  <c r="I257" i="2"/>
  <c r="J257" i="2" a="1"/>
  <c r="J257" i="2" s="1"/>
  <c r="K257" i="2" s="1"/>
  <c r="M257" i="2"/>
  <c r="H258" i="2"/>
  <c r="I258" i="2"/>
  <c r="J258" i="2" a="1"/>
  <c r="J258" i="2" s="1"/>
  <c r="K258" i="2" s="1"/>
  <c r="M258" i="2"/>
  <c r="H259" i="2"/>
  <c r="I259" i="2"/>
  <c r="J259" i="2" a="1"/>
  <c r="J259" i="2" s="1"/>
  <c r="K259" i="2" s="1"/>
  <c r="M259" i="2"/>
  <c r="H260" i="2"/>
  <c r="I260" i="2"/>
  <c r="J260" i="2" a="1"/>
  <c r="J260" i="2" s="1"/>
  <c r="K260" i="2" s="1"/>
  <c r="M260" i="2"/>
  <c r="H261" i="2"/>
  <c r="I261" i="2"/>
  <c r="J261" i="2" a="1"/>
  <c r="J261" i="2" s="1"/>
  <c r="K261" i="2" s="1"/>
  <c r="M261" i="2"/>
  <c r="H262" i="2"/>
  <c r="I262" i="2"/>
  <c r="J262" i="2" a="1"/>
  <c r="J262" i="2" s="1"/>
  <c r="K262" i="2" s="1"/>
  <c r="M262" i="2"/>
  <c r="H263" i="2"/>
  <c r="I263" i="2"/>
  <c r="J263" i="2" a="1"/>
  <c r="J263" i="2" s="1"/>
  <c r="K263" i="2" s="1"/>
  <c r="M263" i="2"/>
  <c r="H264" i="2"/>
  <c r="I264" i="2"/>
  <c r="J264" i="2" a="1"/>
  <c r="J264" i="2" s="1"/>
  <c r="K264" i="2" s="1"/>
  <c r="M264" i="2"/>
  <c r="H265" i="2"/>
  <c r="I265" i="2"/>
  <c r="J265" i="2" a="1"/>
  <c r="J265" i="2" s="1"/>
  <c r="K265" i="2" s="1"/>
  <c r="M265" i="2"/>
  <c r="H266" i="2"/>
  <c r="I266" i="2"/>
  <c r="J266" i="2" a="1"/>
  <c r="J266" i="2" s="1"/>
  <c r="K266" i="2" s="1"/>
  <c r="M266" i="2"/>
  <c r="H267" i="2"/>
  <c r="I267" i="2"/>
  <c r="J267" i="2" a="1"/>
  <c r="J267" i="2" s="1"/>
  <c r="K267" i="2" s="1"/>
  <c r="M267" i="2"/>
  <c r="H268" i="2"/>
  <c r="I268" i="2"/>
  <c r="J268" i="2" a="1"/>
  <c r="J268" i="2" s="1"/>
  <c r="K268" i="2" s="1"/>
  <c r="M268" i="2"/>
  <c r="H269" i="2"/>
  <c r="I269" i="2"/>
  <c r="J269" i="2" a="1"/>
  <c r="J269" i="2" s="1"/>
  <c r="K269" i="2" s="1"/>
  <c r="M269" i="2"/>
  <c r="H270" i="2"/>
  <c r="I270" i="2"/>
  <c r="J270" i="2" a="1"/>
  <c r="J270" i="2" s="1"/>
  <c r="K270" i="2" s="1"/>
  <c r="M270" i="2"/>
  <c r="H271" i="2"/>
  <c r="I271" i="2"/>
  <c r="J271" i="2" a="1"/>
  <c r="J271" i="2" s="1"/>
  <c r="K271" i="2" s="1"/>
  <c r="M271" i="2"/>
  <c r="H272" i="2"/>
  <c r="I272" i="2"/>
  <c r="J272" i="2" a="1"/>
  <c r="J272" i="2" s="1"/>
  <c r="K272" i="2" s="1"/>
  <c r="M272" i="2"/>
  <c r="H273" i="2"/>
  <c r="I273" i="2"/>
  <c r="J273" i="2" a="1"/>
  <c r="J273" i="2" s="1"/>
  <c r="K273" i="2" s="1"/>
  <c r="M273" i="2"/>
  <c r="H274" i="2"/>
  <c r="I274" i="2"/>
  <c r="J274" i="2" a="1"/>
  <c r="J274" i="2" s="1"/>
  <c r="K274" i="2" s="1"/>
  <c r="M274" i="2"/>
  <c r="H275" i="2"/>
  <c r="I275" i="2"/>
  <c r="J275" i="2" a="1"/>
  <c r="J275" i="2" s="1"/>
  <c r="K275" i="2" s="1"/>
  <c r="M275" i="2"/>
  <c r="H276" i="2"/>
  <c r="I276" i="2"/>
  <c r="J276" i="2" a="1"/>
  <c r="J276" i="2" s="1"/>
  <c r="K276" i="2" s="1"/>
  <c r="M276" i="2"/>
  <c r="H277" i="2"/>
  <c r="I277" i="2"/>
  <c r="J277" i="2" a="1"/>
  <c r="J277" i="2" s="1"/>
  <c r="K277" i="2" s="1"/>
  <c r="M277" i="2"/>
  <c r="H278" i="2"/>
  <c r="I278" i="2"/>
  <c r="J278" i="2" a="1"/>
  <c r="J278" i="2" s="1"/>
  <c r="K278" i="2" s="1"/>
  <c r="M278" i="2"/>
  <c r="H279" i="2"/>
  <c r="I279" i="2"/>
  <c r="J279" i="2" a="1"/>
  <c r="J279" i="2" s="1"/>
  <c r="K279" i="2" s="1"/>
  <c r="M279" i="2"/>
  <c r="H280" i="2"/>
  <c r="I280" i="2"/>
  <c r="J280" i="2" a="1"/>
  <c r="J280" i="2" s="1"/>
  <c r="K280" i="2" s="1"/>
  <c r="M280" i="2"/>
  <c r="H281" i="2"/>
  <c r="I281" i="2"/>
  <c r="J281" i="2" a="1"/>
  <c r="J281" i="2" s="1"/>
  <c r="K281" i="2" s="1"/>
  <c r="M281" i="2"/>
  <c r="H282" i="2"/>
  <c r="I282" i="2"/>
  <c r="J282" i="2" a="1"/>
  <c r="J282" i="2" s="1"/>
  <c r="K282" i="2" s="1"/>
  <c r="M282" i="2"/>
  <c r="H283" i="2"/>
  <c r="I283" i="2"/>
  <c r="J283" i="2" a="1"/>
  <c r="J283" i="2" s="1"/>
  <c r="K283" i="2" s="1"/>
  <c r="M283" i="2"/>
  <c r="H284" i="2"/>
  <c r="I284" i="2"/>
  <c r="J284" i="2" a="1"/>
  <c r="J284" i="2" s="1"/>
  <c r="K284" i="2" s="1"/>
  <c r="M284" i="2"/>
  <c r="H285" i="2"/>
  <c r="I285" i="2"/>
  <c r="J285" i="2" a="1"/>
  <c r="J285" i="2" s="1"/>
  <c r="K285" i="2" s="1"/>
  <c r="M285" i="2"/>
  <c r="H286" i="2"/>
  <c r="I286" i="2"/>
  <c r="J286" i="2" a="1"/>
  <c r="J286" i="2" s="1"/>
  <c r="K286" i="2" s="1"/>
  <c r="M286" i="2"/>
  <c r="H287" i="2"/>
  <c r="I287" i="2"/>
  <c r="J287" i="2" a="1"/>
  <c r="J287" i="2" s="1"/>
  <c r="K287" i="2" s="1"/>
  <c r="M287" i="2"/>
  <c r="H288" i="2"/>
  <c r="I288" i="2"/>
  <c r="J288" i="2" a="1"/>
  <c r="J288" i="2" s="1"/>
  <c r="K288" i="2" s="1"/>
  <c r="M288" i="2"/>
  <c r="H289" i="2"/>
  <c r="I289" i="2"/>
  <c r="J289" i="2" a="1"/>
  <c r="J289" i="2" s="1"/>
  <c r="K289" i="2" s="1"/>
  <c r="M289" i="2"/>
  <c r="H290" i="2"/>
  <c r="I290" i="2"/>
  <c r="J290" i="2" a="1"/>
  <c r="J290" i="2" s="1"/>
  <c r="K290" i="2" s="1"/>
  <c r="M290" i="2"/>
  <c r="H291" i="2"/>
  <c r="I291" i="2"/>
  <c r="J291" i="2" a="1"/>
  <c r="J291" i="2" s="1"/>
  <c r="K291" i="2" s="1"/>
  <c r="M291" i="2"/>
  <c r="H292" i="2"/>
  <c r="I292" i="2"/>
  <c r="J292" i="2" a="1"/>
  <c r="J292" i="2" s="1"/>
  <c r="K292" i="2" s="1"/>
  <c r="M292" i="2"/>
  <c r="H293" i="2"/>
  <c r="I293" i="2"/>
  <c r="J293" i="2" a="1"/>
  <c r="J293" i="2" s="1"/>
  <c r="K293" i="2" s="1"/>
  <c r="M293" i="2"/>
  <c r="H294" i="2"/>
  <c r="I294" i="2"/>
  <c r="J294" i="2" a="1"/>
  <c r="J294" i="2" s="1"/>
  <c r="K294" i="2" s="1"/>
  <c r="M294" i="2"/>
  <c r="H295" i="2"/>
  <c r="I295" i="2"/>
  <c r="J295" i="2" a="1"/>
  <c r="J295" i="2" s="1"/>
  <c r="K295" i="2" s="1"/>
  <c r="M295" i="2"/>
  <c r="H296" i="2"/>
  <c r="I296" i="2"/>
  <c r="J296" i="2" a="1"/>
  <c r="J296" i="2" s="1"/>
  <c r="K296" i="2" s="1"/>
  <c r="M296" i="2"/>
  <c r="H297" i="2"/>
  <c r="I297" i="2"/>
  <c r="J297" i="2" a="1"/>
  <c r="J297" i="2" s="1"/>
  <c r="K297" i="2" s="1"/>
  <c r="M297" i="2"/>
  <c r="H298" i="2"/>
  <c r="I298" i="2"/>
  <c r="J298" i="2" a="1"/>
  <c r="J298" i="2" s="1"/>
  <c r="K298" i="2" s="1"/>
  <c r="M298" i="2"/>
  <c r="H299" i="2"/>
  <c r="I299" i="2"/>
  <c r="J299" i="2" a="1"/>
  <c r="J299" i="2" s="1"/>
  <c r="K299" i="2" s="1"/>
  <c r="M299" i="2"/>
  <c r="H300" i="2"/>
  <c r="I300" i="2"/>
  <c r="J300" i="2" a="1"/>
  <c r="J300" i="2" s="1"/>
  <c r="K300" i="2" s="1"/>
  <c r="M300" i="2"/>
  <c r="H301" i="2"/>
  <c r="I301" i="2"/>
  <c r="J301" i="2" a="1"/>
  <c r="J301" i="2" s="1"/>
  <c r="K301" i="2" s="1"/>
  <c r="M301" i="2"/>
  <c r="H302" i="2"/>
  <c r="I302" i="2"/>
  <c r="J302" i="2" a="1"/>
  <c r="J302" i="2" s="1"/>
  <c r="K302" i="2" s="1"/>
  <c r="M302" i="2"/>
  <c r="H303" i="2"/>
  <c r="I303" i="2"/>
  <c r="J303" i="2" a="1"/>
  <c r="J303" i="2" s="1"/>
  <c r="K303" i="2" s="1"/>
  <c r="M303" i="2"/>
  <c r="H304" i="2"/>
  <c r="I304" i="2"/>
  <c r="J304" i="2" a="1"/>
  <c r="J304" i="2" s="1"/>
  <c r="K304" i="2" s="1"/>
  <c r="M304" i="2"/>
  <c r="H305" i="2"/>
  <c r="I305" i="2"/>
  <c r="J305" i="2" a="1"/>
  <c r="J305" i="2" s="1"/>
  <c r="K305" i="2" s="1"/>
  <c r="M305" i="2"/>
  <c r="H306" i="2"/>
  <c r="I306" i="2"/>
  <c r="J306" i="2" a="1"/>
  <c r="J306" i="2" s="1"/>
  <c r="K306" i="2" s="1"/>
  <c r="M306" i="2"/>
  <c r="H307" i="2"/>
  <c r="I307" i="2"/>
  <c r="J307" i="2" a="1"/>
  <c r="J307" i="2" s="1"/>
  <c r="K307" i="2" s="1"/>
  <c r="M307" i="2"/>
  <c r="H308" i="2"/>
  <c r="I308" i="2"/>
  <c r="J308" i="2" a="1"/>
  <c r="J308" i="2" s="1"/>
  <c r="K308" i="2" s="1"/>
  <c r="M308" i="2"/>
  <c r="H309" i="2"/>
  <c r="I309" i="2"/>
  <c r="J309" i="2" a="1"/>
  <c r="J309" i="2" s="1"/>
  <c r="K309" i="2" s="1"/>
  <c r="M309" i="2"/>
  <c r="H310" i="2"/>
  <c r="I310" i="2"/>
  <c r="J310" i="2" a="1"/>
  <c r="J310" i="2" s="1"/>
  <c r="K310" i="2" s="1"/>
  <c r="M310" i="2"/>
  <c r="H311" i="2"/>
  <c r="I311" i="2"/>
  <c r="J311" i="2" a="1"/>
  <c r="J311" i="2" s="1"/>
  <c r="K311" i="2" s="1"/>
  <c r="M311" i="2"/>
  <c r="H312" i="2"/>
  <c r="I312" i="2"/>
  <c r="J312" i="2" a="1"/>
  <c r="J312" i="2" s="1"/>
  <c r="K312" i="2" s="1"/>
  <c r="M312" i="2"/>
  <c r="H313" i="2"/>
  <c r="I313" i="2"/>
  <c r="J313" i="2" a="1"/>
  <c r="J313" i="2" s="1"/>
  <c r="K313" i="2" s="1"/>
  <c r="M313" i="2"/>
  <c r="H314" i="2"/>
  <c r="I314" i="2"/>
  <c r="J314" i="2" a="1"/>
  <c r="J314" i="2" s="1"/>
  <c r="K314" i="2" s="1"/>
  <c r="M314" i="2"/>
  <c r="H315" i="2"/>
  <c r="I315" i="2"/>
  <c r="J315" i="2" a="1"/>
  <c r="J315" i="2" s="1"/>
  <c r="K315" i="2" s="1"/>
  <c r="M315" i="2"/>
  <c r="H316" i="2"/>
  <c r="I316" i="2"/>
  <c r="J316" i="2" a="1"/>
  <c r="J316" i="2" s="1"/>
  <c r="K316" i="2" s="1"/>
  <c r="M316" i="2"/>
  <c r="H317" i="2"/>
  <c r="I317" i="2"/>
  <c r="J317" i="2" a="1"/>
  <c r="J317" i="2" s="1"/>
  <c r="K317" i="2" s="1"/>
  <c r="M317" i="2"/>
  <c r="H318" i="2"/>
  <c r="I318" i="2"/>
  <c r="J318" i="2" a="1"/>
  <c r="J318" i="2" s="1"/>
  <c r="K318" i="2" s="1"/>
  <c r="M318" i="2"/>
  <c r="H319" i="2"/>
  <c r="I319" i="2"/>
  <c r="J319" i="2" a="1"/>
  <c r="J319" i="2" s="1"/>
  <c r="K319" i="2" s="1"/>
  <c r="M319" i="2"/>
  <c r="H320" i="2"/>
  <c r="I320" i="2"/>
  <c r="J320" i="2" a="1"/>
  <c r="J320" i="2" s="1"/>
  <c r="K320" i="2" s="1"/>
  <c r="M320" i="2"/>
  <c r="H321" i="2"/>
  <c r="I321" i="2"/>
  <c r="J321" i="2" a="1"/>
  <c r="J321" i="2" s="1"/>
  <c r="K321" i="2" s="1"/>
  <c r="M321" i="2"/>
  <c r="H322" i="2"/>
  <c r="I322" i="2"/>
  <c r="J322" i="2" a="1"/>
  <c r="J322" i="2" s="1"/>
  <c r="K322" i="2" s="1"/>
  <c r="M322" i="2"/>
  <c r="H323" i="2"/>
  <c r="I323" i="2"/>
  <c r="J323" i="2" a="1"/>
  <c r="J323" i="2" s="1"/>
  <c r="K323" i="2" s="1"/>
  <c r="M323" i="2"/>
  <c r="H324" i="2"/>
  <c r="I324" i="2"/>
  <c r="J324" i="2" a="1"/>
  <c r="J324" i="2" s="1"/>
  <c r="K324" i="2" s="1"/>
  <c r="M324" i="2"/>
  <c r="H325" i="2"/>
  <c r="I325" i="2"/>
  <c r="J325" i="2" a="1"/>
  <c r="J325" i="2" s="1"/>
  <c r="K325" i="2" s="1"/>
  <c r="M325" i="2"/>
  <c r="H326" i="2"/>
  <c r="I326" i="2"/>
  <c r="J326" i="2" a="1"/>
  <c r="J326" i="2" s="1"/>
  <c r="K326" i="2" s="1"/>
  <c r="M326" i="2"/>
  <c r="H327" i="2"/>
  <c r="I327" i="2"/>
  <c r="J327" i="2" a="1"/>
  <c r="J327" i="2" s="1"/>
  <c r="K327" i="2" s="1"/>
  <c r="M327" i="2"/>
  <c r="H328" i="2"/>
  <c r="I328" i="2"/>
  <c r="J328" i="2" a="1"/>
  <c r="J328" i="2" s="1"/>
  <c r="K328" i="2" s="1"/>
  <c r="M328" i="2"/>
  <c r="H329" i="2"/>
  <c r="I329" i="2"/>
  <c r="J329" i="2" a="1"/>
  <c r="J329" i="2" s="1"/>
  <c r="K329" i="2" s="1"/>
  <c r="M329" i="2"/>
  <c r="H330" i="2"/>
  <c r="I330" i="2"/>
  <c r="J330" i="2" a="1"/>
  <c r="J330" i="2" s="1"/>
  <c r="K330" i="2" s="1"/>
  <c r="M330" i="2"/>
  <c r="H331" i="2"/>
  <c r="I331" i="2"/>
  <c r="J331" i="2" a="1"/>
  <c r="J331" i="2" s="1"/>
  <c r="K331" i="2" s="1"/>
  <c r="M331" i="2"/>
  <c r="H332" i="2"/>
  <c r="I332" i="2"/>
  <c r="J332" i="2" a="1"/>
  <c r="J332" i="2" s="1"/>
  <c r="K332" i="2" s="1"/>
  <c r="M332" i="2"/>
  <c r="H333" i="2"/>
  <c r="I333" i="2"/>
  <c r="J333" i="2" a="1"/>
  <c r="J333" i="2" s="1"/>
  <c r="K333" i="2" s="1"/>
  <c r="M333" i="2"/>
  <c r="H334" i="2"/>
  <c r="I334" i="2"/>
  <c r="J334" i="2" a="1"/>
  <c r="J334" i="2" s="1"/>
  <c r="K334" i="2" s="1"/>
  <c r="M334" i="2"/>
  <c r="H335" i="2"/>
  <c r="I335" i="2"/>
  <c r="J335" i="2" a="1"/>
  <c r="J335" i="2" s="1"/>
  <c r="K335" i="2" s="1"/>
  <c r="M335" i="2"/>
  <c r="H336" i="2"/>
  <c r="I336" i="2"/>
  <c r="J336" i="2" a="1"/>
  <c r="J336" i="2" s="1"/>
  <c r="K336" i="2" s="1"/>
  <c r="M336" i="2"/>
  <c r="H337" i="2"/>
  <c r="I337" i="2"/>
  <c r="J337" i="2" a="1"/>
  <c r="J337" i="2" s="1"/>
  <c r="K337" i="2" s="1"/>
  <c r="M337" i="2"/>
  <c r="H338" i="2"/>
  <c r="I338" i="2"/>
  <c r="J338" i="2" a="1"/>
  <c r="J338" i="2" s="1"/>
  <c r="K338" i="2" s="1"/>
  <c r="M338" i="2"/>
  <c r="H339" i="2"/>
  <c r="I339" i="2"/>
  <c r="J339" i="2" a="1"/>
  <c r="J339" i="2" s="1"/>
  <c r="K339" i="2" s="1"/>
  <c r="M339" i="2"/>
  <c r="H340" i="2"/>
  <c r="I340" i="2"/>
  <c r="J340" i="2" a="1"/>
  <c r="J340" i="2" s="1"/>
  <c r="K340" i="2" s="1"/>
  <c r="M340" i="2"/>
  <c r="H341" i="2"/>
  <c r="I341" i="2"/>
  <c r="J341" i="2" a="1"/>
  <c r="J341" i="2" s="1"/>
  <c r="K341" i="2" s="1"/>
  <c r="M341" i="2"/>
  <c r="H342" i="2"/>
  <c r="I342" i="2"/>
  <c r="J342" i="2" a="1"/>
  <c r="J342" i="2" s="1"/>
  <c r="K342" i="2" s="1"/>
  <c r="M342" i="2"/>
  <c r="H343" i="2"/>
  <c r="I343" i="2"/>
  <c r="J343" i="2" a="1"/>
  <c r="J343" i="2" s="1"/>
  <c r="K343" i="2" s="1"/>
  <c r="M343" i="2"/>
  <c r="H344" i="2"/>
  <c r="I344" i="2"/>
  <c r="J344" i="2" a="1"/>
  <c r="J344" i="2" s="1"/>
  <c r="K344" i="2" s="1"/>
  <c r="M344" i="2"/>
  <c r="H345" i="2"/>
  <c r="I345" i="2"/>
  <c r="J345" i="2" a="1"/>
  <c r="J345" i="2" s="1"/>
  <c r="K345" i="2" s="1"/>
  <c r="M345" i="2"/>
  <c r="H346" i="2"/>
  <c r="I346" i="2"/>
  <c r="J346" i="2" a="1"/>
  <c r="J346" i="2" s="1"/>
  <c r="K346" i="2" s="1"/>
  <c r="M346" i="2"/>
  <c r="H347" i="2"/>
  <c r="I347" i="2"/>
  <c r="J347" i="2" a="1"/>
  <c r="J347" i="2" s="1"/>
  <c r="K347" i="2" s="1"/>
  <c r="M347" i="2"/>
  <c r="H348" i="2"/>
  <c r="I348" i="2"/>
  <c r="J348" i="2" a="1"/>
  <c r="J348" i="2" s="1"/>
  <c r="K348" i="2" s="1"/>
  <c r="M348" i="2"/>
  <c r="H349" i="2"/>
  <c r="I349" i="2"/>
  <c r="J349" i="2" a="1"/>
  <c r="J349" i="2" s="1"/>
  <c r="K349" i="2" s="1"/>
  <c r="M349" i="2"/>
  <c r="H350" i="2"/>
  <c r="I350" i="2"/>
  <c r="J350" i="2" a="1"/>
  <c r="J350" i="2" s="1"/>
  <c r="K350" i="2" s="1"/>
  <c r="M350" i="2"/>
  <c r="H351" i="2"/>
  <c r="I351" i="2"/>
  <c r="J351" i="2" a="1"/>
  <c r="J351" i="2" s="1"/>
  <c r="K351" i="2" s="1"/>
  <c r="M351" i="2"/>
  <c r="H352" i="2"/>
  <c r="I352" i="2"/>
  <c r="J352" i="2" a="1"/>
  <c r="J352" i="2" s="1"/>
  <c r="K352" i="2" s="1"/>
  <c r="M352" i="2"/>
  <c r="H353" i="2"/>
  <c r="I353" i="2"/>
  <c r="J353" i="2" a="1"/>
  <c r="J353" i="2" s="1"/>
  <c r="K353" i="2" s="1"/>
  <c r="M353" i="2"/>
  <c r="H354" i="2"/>
  <c r="I354" i="2"/>
  <c r="J354" i="2" a="1"/>
  <c r="J354" i="2" s="1"/>
  <c r="K354" i="2" s="1"/>
  <c r="M354" i="2"/>
  <c r="H355" i="2"/>
  <c r="I355" i="2"/>
  <c r="J355" i="2" a="1"/>
  <c r="J355" i="2" s="1"/>
  <c r="K355" i="2" s="1"/>
  <c r="M355" i="2"/>
  <c r="H356" i="2"/>
  <c r="I356" i="2"/>
  <c r="J356" i="2" a="1"/>
  <c r="J356" i="2" s="1"/>
  <c r="K356" i="2" s="1"/>
  <c r="M356" i="2"/>
  <c r="H357" i="2"/>
  <c r="I357" i="2"/>
  <c r="J357" i="2" a="1"/>
  <c r="J357" i="2" s="1"/>
  <c r="K357" i="2" s="1"/>
  <c r="M357" i="2"/>
  <c r="H358" i="2"/>
  <c r="I358" i="2"/>
  <c r="J358" i="2" a="1"/>
  <c r="J358" i="2" s="1"/>
  <c r="K358" i="2" s="1"/>
  <c r="M358" i="2"/>
  <c r="H359" i="2"/>
  <c r="I359" i="2"/>
  <c r="J359" i="2" a="1"/>
  <c r="J359" i="2" s="1"/>
  <c r="K359" i="2" s="1"/>
  <c r="M359" i="2"/>
  <c r="H360" i="2"/>
  <c r="I360" i="2"/>
  <c r="J360" i="2" a="1"/>
  <c r="J360" i="2" s="1"/>
  <c r="K360" i="2" s="1"/>
  <c r="M360" i="2"/>
  <c r="H361" i="2"/>
  <c r="I361" i="2"/>
  <c r="J361" i="2" a="1"/>
  <c r="J361" i="2" s="1"/>
  <c r="K361" i="2" s="1"/>
  <c r="M361" i="2"/>
  <c r="H362" i="2"/>
  <c r="I362" i="2"/>
  <c r="J362" i="2" a="1"/>
  <c r="J362" i="2" s="1"/>
  <c r="K362" i="2" s="1"/>
  <c r="M362" i="2"/>
  <c r="H363" i="2"/>
  <c r="I363" i="2"/>
  <c r="J363" i="2" a="1"/>
  <c r="J363" i="2" s="1"/>
  <c r="K363" i="2" s="1"/>
  <c r="M363" i="2"/>
  <c r="H364" i="2"/>
  <c r="I364" i="2"/>
  <c r="J364" i="2" a="1"/>
  <c r="J364" i="2" s="1"/>
  <c r="K364" i="2" s="1"/>
  <c r="M364" i="2"/>
  <c r="H365" i="2"/>
  <c r="I365" i="2"/>
  <c r="J365" i="2" a="1"/>
  <c r="J365" i="2" s="1"/>
  <c r="K365" i="2" s="1"/>
  <c r="M365" i="2"/>
  <c r="H366" i="2"/>
  <c r="I366" i="2"/>
  <c r="J366" i="2" a="1"/>
  <c r="J366" i="2" s="1"/>
  <c r="K366" i="2" s="1"/>
  <c r="M366" i="2"/>
  <c r="H367" i="2"/>
  <c r="I367" i="2"/>
  <c r="J367" i="2" a="1"/>
  <c r="J367" i="2" s="1"/>
  <c r="K367" i="2" s="1"/>
  <c r="M367" i="2"/>
  <c r="H368" i="2"/>
  <c r="I368" i="2"/>
  <c r="J368" i="2" a="1"/>
  <c r="J368" i="2" s="1"/>
  <c r="K368" i="2" s="1"/>
  <c r="M368" i="2"/>
  <c r="H369" i="2"/>
  <c r="I369" i="2"/>
  <c r="J369" i="2" a="1"/>
  <c r="J369" i="2" s="1"/>
  <c r="K369" i="2" s="1"/>
  <c r="M369" i="2"/>
  <c r="H370" i="2"/>
  <c r="I370" i="2"/>
  <c r="J370" i="2" a="1"/>
  <c r="J370" i="2" s="1"/>
  <c r="K370" i="2" s="1"/>
  <c r="M370" i="2"/>
  <c r="H371" i="2"/>
  <c r="I371" i="2"/>
  <c r="J371" i="2" a="1"/>
  <c r="J371" i="2" s="1"/>
  <c r="K371" i="2" s="1"/>
  <c r="M371" i="2"/>
  <c r="H372" i="2"/>
  <c r="I372" i="2"/>
  <c r="J372" i="2" a="1"/>
  <c r="J372" i="2" s="1"/>
  <c r="K372" i="2" s="1"/>
  <c r="M372" i="2"/>
  <c r="H373" i="2"/>
  <c r="I373" i="2"/>
  <c r="J373" i="2" a="1"/>
  <c r="J373" i="2" s="1"/>
  <c r="K373" i="2" s="1"/>
  <c r="M373" i="2"/>
  <c r="H374" i="2"/>
  <c r="I374" i="2"/>
  <c r="J374" i="2" a="1"/>
  <c r="J374" i="2" s="1"/>
  <c r="K374" i="2" s="1"/>
  <c r="M374" i="2"/>
  <c r="H375" i="2"/>
  <c r="I375" i="2"/>
  <c r="J375" i="2" a="1"/>
  <c r="J375" i="2" s="1"/>
  <c r="K375" i="2" s="1"/>
  <c r="M375" i="2"/>
  <c r="H376" i="2"/>
  <c r="I376" i="2"/>
  <c r="J376" i="2" a="1"/>
  <c r="J376" i="2" s="1"/>
  <c r="K376" i="2" s="1"/>
  <c r="M376" i="2"/>
  <c r="H377" i="2"/>
  <c r="I377" i="2"/>
  <c r="J377" i="2" a="1"/>
  <c r="J377" i="2" s="1"/>
  <c r="K377" i="2" s="1"/>
  <c r="M377" i="2"/>
  <c r="H378" i="2"/>
  <c r="I378" i="2"/>
  <c r="J378" i="2" a="1"/>
  <c r="J378" i="2" s="1"/>
  <c r="K378" i="2" s="1"/>
  <c r="M378" i="2"/>
  <c r="H379" i="2"/>
  <c r="I379" i="2"/>
  <c r="J379" i="2" a="1"/>
  <c r="J379" i="2" s="1"/>
  <c r="K379" i="2" s="1"/>
  <c r="M379" i="2"/>
  <c r="H380" i="2"/>
  <c r="I380" i="2"/>
  <c r="J380" i="2" a="1"/>
  <c r="J380" i="2" s="1"/>
  <c r="K380" i="2" s="1"/>
  <c r="M380" i="2"/>
  <c r="H381" i="2"/>
  <c r="I381" i="2"/>
  <c r="J381" i="2" a="1"/>
  <c r="J381" i="2" s="1"/>
  <c r="K381" i="2" s="1"/>
  <c r="M381" i="2"/>
  <c r="H382" i="2"/>
  <c r="I382" i="2"/>
  <c r="J382" i="2" a="1"/>
  <c r="J382" i="2" s="1"/>
  <c r="K382" i="2" s="1"/>
  <c r="M382" i="2"/>
  <c r="H383" i="2"/>
  <c r="I383" i="2"/>
  <c r="J383" i="2" a="1"/>
  <c r="J383" i="2" s="1"/>
  <c r="K383" i="2" s="1"/>
  <c r="M383" i="2"/>
  <c r="H384" i="2"/>
  <c r="I384" i="2"/>
  <c r="J384" i="2" a="1"/>
  <c r="J384" i="2" s="1"/>
  <c r="K384" i="2" s="1"/>
  <c r="M384" i="2"/>
  <c r="H385" i="2"/>
  <c r="I385" i="2"/>
  <c r="J385" i="2" a="1"/>
  <c r="J385" i="2" s="1"/>
  <c r="K385" i="2" s="1"/>
  <c r="M385" i="2"/>
  <c r="H386" i="2"/>
  <c r="I386" i="2"/>
  <c r="J386" i="2" a="1"/>
  <c r="J386" i="2" s="1"/>
  <c r="K386" i="2" s="1"/>
  <c r="M386" i="2"/>
  <c r="H387" i="2"/>
  <c r="I387" i="2"/>
  <c r="J387" i="2" a="1"/>
  <c r="J387" i="2" s="1"/>
  <c r="K387" i="2" s="1"/>
  <c r="M387" i="2"/>
  <c r="H388" i="2"/>
  <c r="I388" i="2"/>
  <c r="J388" i="2" a="1"/>
  <c r="J388" i="2" s="1"/>
  <c r="K388" i="2" s="1"/>
  <c r="M388" i="2"/>
  <c r="H389" i="2"/>
  <c r="I389" i="2"/>
  <c r="J389" i="2" a="1"/>
  <c r="J389" i="2" s="1"/>
  <c r="K389" i="2" s="1"/>
  <c r="M389" i="2"/>
  <c r="H390" i="2"/>
  <c r="I390" i="2"/>
  <c r="J390" i="2" a="1"/>
  <c r="J390" i="2" s="1"/>
  <c r="K390" i="2" s="1"/>
  <c r="M390" i="2"/>
  <c r="H391" i="2"/>
  <c r="I391" i="2"/>
  <c r="J391" i="2" a="1"/>
  <c r="J391" i="2" s="1"/>
  <c r="K391" i="2" s="1"/>
  <c r="M391" i="2"/>
  <c r="H392" i="2"/>
  <c r="I392" i="2"/>
  <c r="J392" i="2" a="1"/>
  <c r="J392" i="2" s="1"/>
  <c r="K392" i="2" s="1"/>
  <c r="M392" i="2"/>
  <c r="H393" i="2"/>
  <c r="I393" i="2"/>
  <c r="J393" i="2" a="1"/>
  <c r="J393" i="2" s="1"/>
  <c r="K393" i="2" s="1"/>
  <c r="M393" i="2"/>
  <c r="H394" i="2"/>
  <c r="I394" i="2"/>
  <c r="J394" i="2" a="1"/>
  <c r="J394" i="2" s="1"/>
  <c r="K394" i="2" s="1"/>
  <c r="M394" i="2"/>
  <c r="H395" i="2"/>
  <c r="I395" i="2"/>
  <c r="J395" i="2" a="1"/>
  <c r="J395" i="2" s="1"/>
  <c r="K395" i="2" s="1"/>
  <c r="M395" i="2"/>
  <c r="H396" i="2"/>
  <c r="I396" i="2"/>
  <c r="J396" i="2" a="1"/>
  <c r="J396" i="2" s="1"/>
  <c r="K396" i="2" s="1"/>
  <c r="M396" i="2"/>
  <c r="H397" i="2"/>
  <c r="I397" i="2"/>
  <c r="J397" i="2" a="1"/>
  <c r="J397" i="2" s="1"/>
  <c r="K397" i="2" s="1"/>
  <c r="M397" i="2"/>
  <c r="H398" i="2"/>
  <c r="I398" i="2"/>
  <c r="J398" i="2" a="1"/>
  <c r="J398" i="2" s="1"/>
  <c r="K398" i="2" s="1"/>
  <c r="M398" i="2"/>
  <c r="H399" i="2"/>
  <c r="I399" i="2"/>
  <c r="J399" i="2" a="1"/>
  <c r="J399" i="2" s="1"/>
  <c r="K399" i="2" s="1"/>
  <c r="M399" i="2"/>
  <c r="H400" i="2"/>
  <c r="I400" i="2"/>
  <c r="J400" i="2" a="1"/>
  <c r="J400" i="2" s="1"/>
  <c r="K400" i="2" s="1"/>
  <c r="M400" i="2"/>
  <c r="H401" i="2"/>
  <c r="I401" i="2"/>
  <c r="J401" i="2" a="1"/>
  <c r="J401" i="2" s="1"/>
  <c r="K401" i="2" s="1"/>
  <c r="M401" i="2"/>
  <c r="H402" i="2"/>
  <c r="I402" i="2"/>
  <c r="J402" i="2" a="1"/>
  <c r="J402" i="2" s="1"/>
  <c r="K402" i="2" s="1"/>
  <c r="M402" i="2"/>
  <c r="H403" i="2"/>
  <c r="I403" i="2"/>
  <c r="J403" i="2" a="1"/>
  <c r="J403" i="2" s="1"/>
  <c r="K403" i="2" s="1"/>
  <c r="M403" i="2"/>
  <c r="H404" i="2"/>
  <c r="I404" i="2"/>
  <c r="J404" i="2" a="1"/>
  <c r="J404" i="2" s="1"/>
  <c r="K404" i="2" s="1"/>
  <c r="M404" i="2"/>
  <c r="H405" i="2"/>
  <c r="I405" i="2"/>
  <c r="J405" i="2" a="1"/>
  <c r="J405" i="2" s="1"/>
  <c r="K405" i="2" s="1"/>
  <c r="M405" i="2"/>
  <c r="H406" i="2"/>
  <c r="I406" i="2"/>
  <c r="J406" i="2" a="1"/>
  <c r="J406" i="2" s="1"/>
  <c r="K406" i="2" s="1"/>
  <c r="M406" i="2"/>
  <c r="H407" i="2"/>
  <c r="I407" i="2"/>
  <c r="J407" i="2" a="1"/>
  <c r="J407" i="2" s="1"/>
  <c r="K407" i="2" s="1"/>
  <c r="M407" i="2"/>
  <c r="H408" i="2"/>
  <c r="I408" i="2"/>
  <c r="J408" i="2" a="1"/>
  <c r="J408" i="2" s="1"/>
  <c r="K408" i="2" s="1"/>
  <c r="M408" i="2"/>
  <c r="H409" i="2"/>
  <c r="I409" i="2"/>
  <c r="J409" i="2" a="1"/>
  <c r="J409" i="2" s="1"/>
  <c r="K409" i="2" s="1"/>
  <c r="M409" i="2"/>
  <c r="H410" i="2"/>
  <c r="I410" i="2"/>
  <c r="J410" i="2" a="1"/>
  <c r="J410" i="2" s="1"/>
  <c r="K410" i="2" s="1"/>
  <c r="M410" i="2"/>
  <c r="H411" i="2"/>
  <c r="I411" i="2"/>
  <c r="J411" i="2" a="1"/>
  <c r="J411" i="2" s="1"/>
  <c r="K411" i="2" s="1"/>
  <c r="M411" i="2"/>
  <c r="H412" i="2"/>
  <c r="I412" i="2"/>
  <c r="J412" i="2" a="1"/>
  <c r="J412" i="2" s="1"/>
  <c r="K412" i="2" s="1"/>
  <c r="M412" i="2"/>
  <c r="H413" i="2"/>
  <c r="I413" i="2"/>
  <c r="J413" i="2" a="1"/>
  <c r="J413" i="2" s="1"/>
  <c r="K413" i="2" s="1"/>
  <c r="M413" i="2"/>
  <c r="H414" i="2"/>
  <c r="I414" i="2"/>
  <c r="J414" i="2" a="1"/>
  <c r="J414" i="2" s="1"/>
  <c r="K414" i="2" s="1"/>
  <c r="M414" i="2"/>
  <c r="H415" i="2"/>
  <c r="I415" i="2"/>
  <c r="J415" i="2" a="1"/>
  <c r="J415" i="2" s="1"/>
  <c r="K415" i="2" s="1"/>
  <c r="M415" i="2"/>
  <c r="H416" i="2"/>
  <c r="I416" i="2"/>
  <c r="J416" i="2" a="1"/>
  <c r="J416" i="2" s="1"/>
  <c r="K416" i="2" s="1"/>
  <c r="M416" i="2"/>
  <c r="H417" i="2"/>
  <c r="I417" i="2"/>
  <c r="J417" i="2" a="1"/>
  <c r="J417" i="2" s="1"/>
  <c r="K417" i="2" s="1"/>
  <c r="M417" i="2"/>
  <c r="H418" i="2"/>
  <c r="I418" i="2"/>
  <c r="J418" i="2" a="1"/>
  <c r="J418" i="2" s="1"/>
  <c r="K418" i="2" s="1"/>
  <c r="M418" i="2"/>
  <c r="H419" i="2"/>
  <c r="I419" i="2"/>
  <c r="J419" i="2" a="1"/>
  <c r="J419" i="2" s="1"/>
  <c r="K419" i="2" s="1"/>
  <c r="M419" i="2"/>
  <c r="H420" i="2"/>
  <c r="I420" i="2"/>
  <c r="J420" i="2" a="1"/>
  <c r="J420" i="2" s="1"/>
  <c r="K420" i="2" s="1"/>
  <c r="M420" i="2"/>
  <c r="H421" i="2"/>
  <c r="I421" i="2"/>
  <c r="J421" i="2" a="1"/>
  <c r="J421" i="2" s="1"/>
  <c r="K421" i="2" s="1"/>
  <c r="M421" i="2"/>
  <c r="H422" i="2"/>
  <c r="I422" i="2"/>
  <c r="J422" i="2" a="1"/>
  <c r="J422" i="2" s="1"/>
  <c r="K422" i="2" s="1"/>
  <c r="M422" i="2"/>
  <c r="H423" i="2"/>
  <c r="I423" i="2"/>
  <c r="J423" i="2" a="1"/>
  <c r="J423" i="2" s="1"/>
  <c r="K423" i="2" s="1"/>
  <c r="M423" i="2"/>
  <c r="H424" i="2"/>
  <c r="I424" i="2"/>
  <c r="J424" i="2" a="1"/>
  <c r="J424" i="2" s="1"/>
  <c r="K424" i="2" s="1"/>
  <c r="M424" i="2"/>
  <c r="H425" i="2"/>
  <c r="I425" i="2"/>
  <c r="J425" i="2" a="1"/>
  <c r="J425" i="2" s="1"/>
  <c r="K425" i="2" s="1"/>
  <c r="M425" i="2"/>
  <c r="H426" i="2"/>
  <c r="I426" i="2"/>
  <c r="J426" i="2" a="1"/>
  <c r="J426" i="2" s="1"/>
  <c r="K426" i="2" s="1"/>
  <c r="M426" i="2"/>
  <c r="H427" i="2"/>
  <c r="I427" i="2"/>
  <c r="J427" i="2" a="1"/>
  <c r="J427" i="2" s="1"/>
  <c r="K427" i="2" s="1"/>
  <c r="M427" i="2"/>
  <c r="H428" i="2"/>
  <c r="I428" i="2"/>
  <c r="J428" i="2" a="1"/>
  <c r="J428" i="2" s="1"/>
  <c r="K428" i="2" s="1"/>
  <c r="M428" i="2"/>
  <c r="H429" i="2"/>
  <c r="I429" i="2"/>
  <c r="J429" i="2" a="1"/>
  <c r="J429" i="2" s="1"/>
  <c r="K429" i="2" s="1"/>
  <c r="M429" i="2"/>
  <c r="H430" i="2"/>
  <c r="I430" i="2"/>
  <c r="J430" i="2" a="1"/>
  <c r="J430" i="2" s="1"/>
  <c r="K430" i="2" s="1"/>
  <c r="M430" i="2"/>
  <c r="H431" i="2"/>
  <c r="I431" i="2"/>
  <c r="J431" i="2" a="1"/>
  <c r="J431" i="2" s="1"/>
  <c r="K431" i="2" s="1"/>
  <c r="M431" i="2"/>
  <c r="H432" i="2"/>
  <c r="I432" i="2"/>
  <c r="J432" i="2" a="1"/>
  <c r="J432" i="2" s="1"/>
  <c r="K432" i="2" s="1"/>
  <c r="M432" i="2"/>
  <c r="H433" i="2"/>
  <c r="I433" i="2"/>
  <c r="J433" i="2" a="1"/>
  <c r="J433" i="2" s="1"/>
  <c r="K433" i="2" s="1"/>
  <c r="M433" i="2"/>
  <c r="H434" i="2"/>
  <c r="I434" i="2"/>
  <c r="J434" i="2" a="1"/>
  <c r="J434" i="2" s="1"/>
  <c r="K434" i="2" s="1"/>
  <c r="M434" i="2"/>
  <c r="H435" i="2"/>
  <c r="I435" i="2"/>
  <c r="J435" i="2" a="1"/>
  <c r="J435" i="2" s="1"/>
  <c r="K435" i="2" s="1"/>
  <c r="M435" i="2"/>
  <c r="H436" i="2"/>
  <c r="I436" i="2"/>
  <c r="J436" i="2" a="1"/>
  <c r="J436" i="2" s="1"/>
  <c r="K436" i="2" s="1"/>
  <c r="M436" i="2"/>
  <c r="H437" i="2"/>
  <c r="I437" i="2"/>
  <c r="J437" i="2" a="1"/>
  <c r="J437" i="2" s="1"/>
  <c r="K437" i="2" s="1"/>
  <c r="M437" i="2"/>
  <c r="H438" i="2"/>
  <c r="I438" i="2"/>
  <c r="J438" i="2" a="1"/>
  <c r="J438" i="2" s="1"/>
  <c r="K438" i="2" s="1"/>
  <c r="M438" i="2"/>
  <c r="H439" i="2"/>
  <c r="I439" i="2"/>
  <c r="J439" i="2" a="1"/>
  <c r="J439" i="2" s="1"/>
  <c r="K439" i="2" s="1"/>
  <c r="M439" i="2"/>
  <c r="H440" i="2"/>
  <c r="I440" i="2"/>
  <c r="J440" i="2" a="1"/>
  <c r="J440" i="2" s="1"/>
  <c r="K440" i="2" s="1"/>
  <c r="M440" i="2"/>
  <c r="H441" i="2"/>
  <c r="I441" i="2"/>
  <c r="J441" i="2" a="1"/>
  <c r="J441" i="2" s="1"/>
  <c r="K441" i="2" s="1"/>
  <c r="M441" i="2"/>
  <c r="H442" i="2"/>
  <c r="I442" i="2"/>
  <c r="J442" i="2" a="1"/>
  <c r="J442" i="2" s="1"/>
  <c r="K442" i="2" s="1"/>
  <c r="M442" i="2"/>
  <c r="H443" i="2"/>
  <c r="I443" i="2"/>
  <c r="J443" i="2" a="1"/>
  <c r="J443" i="2" s="1"/>
  <c r="K443" i="2" s="1"/>
  <c r="M443" i="2"/>
  <c r="H444" i="2"/>
  <c r="I444" i="2"/>
  <c r="J444" i="2" a="1"/>
  <c r="J444" i="2" s="1"/>
  <c r="K444" i="2" s="1"/>
  <c r="M444" i="2"/>
  <c r="H445" i="2"/>
  <c r="I445" i="2"/>
  <c r="J445" i="2" a="1"/>
  <c r="J445" i="2" s="1"/>
  <c r="K445" i="2" s="1"/>
  <c r="M445" i="2"/>
  <c r="H446" i="2"/>
  <c r="I446" i="2"/>
  <c r="J446" i="2" a="1"/>
  <c r="J446" i="2" s="1"/>
  <c r="K446" i="2" s="1"/>
  <c r="M446" i="2"/>
  <c r="H447" i="2"/>
  <c r="I447" i="2"/>
  <c r="M447" i="2"/>
  <c r="J15" i="2" a="1"/>
  <c r="J15" i="2" s="1"/>
  <c r="K15" i="2" s="1"/>
  <c r="I15" i="2"/>
  <c r="H15" i="2"/>
  <c r="J14" i="2" a="1"/>
  <c r="J14" i="2" s="1"/>
  <c r="K14" i="2" s="1"/>
  <c r="I14" i="2"/>
  <c r="H14" i="2"/>
  <c r="J13" i="2" a="1"/>
  <c r="J13" i="2" s="1"/>
  <c r="K13" i="2" s="1"/>
  <c r="I13" i="2"/>
  <c r="H13" i="2"/>
  <c r="J12" i="2" a="1"/>
  <c r="J12" i="2" s="1"/>
  <c r="K12" i="2" s="1"/>
  <c r="I12" i="2"/>
  <c r="H12" i="2"/>
  <c r="K448" i="2" l="1"/>
  <c r="J448" i="2"/>
  <c r="M13" i="2"/>
  <c r="M14" i="2"/>
  <c r="M15" i="2"/>
  <c r="M1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<sst xmlns="http://schemas.openxmlformats.org/spreadsheetml/2006/main" count="2218" uniqueCount="718">
  <si>
    <t>INSTITUTO TECNICO SUPERIOR COMUNITARIO ITSC</t>
  </si>
  <si>
    <t>DIRECCION DE GESTION HUMANA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</si>
  <si>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</si>
  <si>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</si>
  <si>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</si>
  <si>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</si>
  <si>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</si>
  <si>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</si>
  <si>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</si>
  <si>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</si>
  <si>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</si>
  <si>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</si>
  <si>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</si>
  <si>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</si>
  <si>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</si>
  <si>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</si>
  <si>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>AURIS FRANCINA VEGAZO LOCKHART</t>
  </si>
  <si>
    <t>JUAN CARLOS JULIO FERNANDEZ GARCIA</t>
  </si>
  <si>
    <t>WENDY SUSANA LIZ QUELIZ AQUINO</t>
  </si>
  <si>
    <t>YUDERKA DEL ROCIO MONCION GUTIERREZ</t>
  </si>
  <si>
    <t>RICARDO CESAR REYNOSO RODRIGUEZ</t>
  </si>
  <si>
    <t>HILDA IVELY ALTAGRACIA ARIAS CRUZ</t>
  </si>
  <si>
    <t>NEHEMIAS FELIZ SUERO</t>
  </si>
  <si>
    <t>PAULA MIOSOTIS FERNANDEZ AMPARO</t>
  </si>
  <si>
    <t>MOISES SANTANA CASTRO</t>
  </si>
  <si>
    <t>LEOCADIA BAEZ SANCHEZ</t>
  </si>
  <si>
    <t>NERY DE LOS ANGELES GRULLON REYES</t>
  </si>
  <si>
    <t>GREGORIO RAMON JIMENEZ JIMENEZ</t>
  </si>
  <si>
    <t>ALEJANDRO EIJI AYUKAWA BUENO</t>
  </si>
  <si>
    <t>DOMINGA DOLORES MENDEZ MEDINA</t>
  </si>
  <si>
    <t>ODELL ANTONIO REYNOSO SANTOS</t>
  </si>
  <si>
    <t xml:space="preserve">No  </t>
  </si>
  <si>
    <t>PEDRO ANTONIO QUEZADA CEPEDA</t>
  </si>
  <si>
    <t>RECTOR</t>
  </si>
  <si>
    <t>LIBRE NOMBRAMIENTO Y REMOCION</t>
  </si>
  <si>
    <t>RECTORIA</t>
  </si>
  <si>
    <t>MARITZA ANTONIA CONTRERAS BRITO</t>
  </si>
  <si>
    <t>VICERRECTORA ADMVA Y FINANCIER</t>
  </si>
  <si>
    <t>VICERECTORIA ADMINISTRATIVA Y FINACIERA</t>
  </si>
  <si>
    <t>CARLOS MARCEL MENDIETA RODRIGUEZ</t>
  </si>
  <si>
    <t>VICERRECTOR ACADEMICO</t>
  </si>
  <si>
    <t>VICERECTORIA  ACADEMICA</t>
  </si>
  <si>
    <t>ALFREDO HERRERA RODRIGUEZ</t>
  </si>
  <si>
    <t>VICERRECTOR  VINCULACIÓN Y EXT</t>
  </si>
  <si>
    <t>VICERRECTORIA DE VINCULACION Y EXTENSION</t>
  </si>
  <si>
    <t>CARLOS RAFAEL PERALTA RAMOS</t>
  </si>
  <si>
    <t>FIJO</t>
  </si>
  <si>
    <t>CARRERA DE ELECTRICIDAD Y REFRIGERACION</t>
  </si>
  <si>
    <t>EUGENIO DE JESUS MARTINEZ CASILLA</t>
  </si>
  <si>
    <t>Coordinador de Mecanica Automo</t>
  </si>
  <si>
    <t>CARRERA DE MECANICA AUTOMOTRIZ</t>
  </si>
  <si>
    <t>BESSIE NOELLY NIÑO GUTIERREZ</t>
  </si>
  <si>
    <t>Coordinador del Area de Salud</t>
  </si>
  <si>
    <t>AREA DE SALUD</t>
  </si>
  <si>
    <t>DIRECCION DE INFORMATICA</t>
  </si>
  <si>
    <t>AUX.  ADMINISTRATIVO (A)</t>
  </si>
  <si>
    <t>JOSE LUIS ECHAVARRIA</t>
  </si>
  <si>
    <t>Director del Departamento de M</t>
  </si>
  <si>
    <t>DIRECCION DE MANTENIMIENTO</t>
  </si>
  <si>
    <t>FANY MARTINEZ DE LOS SANTOS</t>
  </si>
  <si>
    <t>Conserje</t>
  </si>
  <si>
    <t>UNIDAD MANTENIMIENTO Y SERV. GENERALES</t>
  </si>
  <si>
    <t>ARELIS FLORES RUBI</t>
  </si>
  <si>
    <t>NATIVIDAD MARTINEZ CAPELLAN</t>
  </si>
  <si>
    <t>ANALISTA DE CAPAC. Y DESARROLL</t>
  </si>
  <si>
    <t>MARIA ELENA MORA CONCEPCION</t>
  </si>
  <si>
    <t>Auxiliar de los Laboratorios d</t>
  </si>
  <si>
    <t>CARLOS GREGORIO RAMIREZ SANTOS</t>
  </si>
  <si>
    <t>Auxiliar laboratorio física</t>
  </si>
  <si>
    <t>LABORATORIOS DE CIENCIAS BASICAS</t>
  </si>
  <si>
    <t>HOMOLOGACION Y CURRICULUM</t>
  </si>
  <si>
    <t>Coordinador de la Carrera de F</t>
  </si>
  <si>
    <t>CARRERA DE FOTOGRAFIA</t>
  </si>
  <si>
    <t>BELGICA CESARINA NAUT MEDINA</t>
  </si>
  <si>
    <t>Coordinadora de los laboratori</t>
  </si>
  <si>
    <t>MELVIN RAMON PAULA LANTIGUA</t>
  </si>
  <si>
    <t>Recepcionista</t>
  </si>
  <si>
    <t>UNIDAD DE SERVICIO AL PUBLICO</t>
  </si>
  <si>
    <t>GREISY LISBETH BAUTISTA GUERRA</t>
  </si>
  <si>
    <t>CARRERA DE ODONTOLOGIA</t>
  </si>
  <si>
    <t>Coordinadora de la carrera de</t>
  </si>
  <si>
    <t>CARRERA DE LOGISTICA</t>
  </si>
  <si>
    <t>FAUSTO ANTONIO SURIEL ROSARIO</t>
  </si>
  <si>
    <t>Tecnico de lab. Imágenes Medic</t>
  </si>
  <si>
    <t>LEONOR KARINA ORTIZ MONAGAS DE VELAZ</t>
  </si>
  <si>
    <t>Coordinadora de Laboratorios d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</si>
  <si>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</si>
  <si>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</si>
  <si>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</si>
  <si>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</si>
  <si>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</si>
  <si>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</si>
  <si>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</si>
  <si>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</si>
  <si>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DIRECCION DE VINC. EMPRESAS,  NEG. Y EMP</t>
  </si>
  <si>
    <t>VIRGILIO OGANDO MEZQUITA</t>
  </si>
  <si>
    <t>Soporte Informatico</t>
  </si>
  <si>
    <t>ERIDANIA CRISTINA LEGUIZAMON JAVIER</t>
  </si>
  <si>
    <t>ANALISTA DE REGISTRO</t>
  </si>
  <si>
    <t>JESUS RODRIGUEZ DE JESUS</t>
  </si>
  <si>
    <t>UNIDAD DE REGISTRO</t>
  </si>
  <si>
    <t>DEVORA RAQUEL DE LOS SANTOS GONZALEZ</t>
  </si>
  <si>
    <t>Auxiliar de cafeteria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</si>
  <si>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</si>
  <si>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</si>
  <si>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</si>
  <si>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</si>
  <si>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</si>
  <si>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</si>
  <si>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</si>
  <si>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</si>
  <si>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ENC.  DIVISION DE ADMISION</t>
  </si>
  <si>
    <t>SAULO EMMANUEL CASTILLO ANTIGUA</t>
  </si>
  <si>
    <t>UNIDAD DE ADMISION</t>
  </si>
  <si>
    <t>Coordinador de los Laboratorio</t>
  </si>
  <si>
    <t>CARRERA DE ELECTRONICA</t>
  </si>
  <si>
    <t>COORD. LAB. CONSTRUCCION</t>
  </si>
  <si>
    <t>AREA DE INFORMATICA</t>
  </si>
  <si>
    <t>Psicologo</t>
  </si>
  <si>
    <t>AREA DE CONSTRUCCION</t>
  </si>
  <si>
    <t>UNIDAD ORIENTACION ACADEMICA</t>
  </si>
  <si>
    <t>Orientadora</t>
  </si>
  <si>
    <t>DANNY MARGARITA MEJIA ORTIZ</t>
  </si>
  <si>
    <t>Secretaria Auxiliar</t>
  </si>
  <si>
    <t>JUAN ANIBAL JOSE PAULINO</t>
  </si>
  <si>
    <t>AUXILIAR TEC. VICERRECTORIA</t>
  </si>
  <si>
    <t>ROGELIO ANTONIO SUBERVI SOSA</t>
  </si>
  <si>
    <t>Camarero</t>
  </si>
  <si>
    <t>Tecnico de Arte y Cultura</t>
  </si>
  <si>
    <t>DIRECCION DE EXTENSION  Y VINC. COMUNITA</t>
  </si>
  <si>
    <t>JAVIER GALVA GORIUP</t>
  </si>
  <si>
    <t>Técnico de los Laboratorios de</t>
  </si>
  <si>
    <t>PABLO ISAIAS SUAZO CASADO</t>
  </si>
  <si>
    <t>UNIDAD SERVICIOS ESTUDIANTILES</t>
  </si>
  <si>
    <t>JOHANNA DOVIL CALIX DE BAEZ</t>
  </si>
  <si>
    <t>Auxiliar de los laboratorios d</t>
  </si>
  <si>
    <t>JOSE WILLIAM TAVAREZ ARIAS</t>
  </si>
  <si>
    <t>Encargado de la Unidad de Cont</t>
  </si>
  <si>
    <t>Auxiliar de laboratorio de Ele</t>
  </si>
  <si>
    <t>AREA DE MANUFACTURA</t>
  </si>
  <si>
    <t>ENMANUEL ANTONIO HIDALGO VENTURA</t>
  </si>
  <si>
    <t>DIRECCION DE RECURSOS HUMANOS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</si>
  <si>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</si>
  <si>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</si>
  <si>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</si>
  <si>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</si>
  <si>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</si>
  <si>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</si>
  <si>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</si>
  <si>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</si>
  <si>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</si>
  <si>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GABRIEL BELLIARD PICHARDO</t>
  </si>
  <si>
    <t>TECNICO DE ARTE</t>
  </si>
  <si>
    <t>JUAN ANTONIO DEMORIZI SANTOS</t>
  </si>
  <si>
    <t>JUAN ANTONIO MIRANDA REYES</t>
  </si>
  <si>
    <t>COORD. LAB. MANUFACTURA</t>
  </si>
  <si>
    <t>FRANCISCO LORENZO DE LA ROSA</t>
  </si>
  <si>
    <t>YASMIN ALTAGRACIA POLANCO SANTIAGO</t>
  </si>
  <si>
    <t>ELIZABETH MARIA JOSEFINA ROSARIO MAR</t>
  </si>
  <si>
    <t>MEDICO DE ATENCION PRIMARIA</t>
  </si>
  <si>
    <t>JOSE RAMON JIMENEZ</t>
  </si>
  <si>
    <t>Auxiliar Administrativo</t>
  </si>
  <si>
    <t>ENMANUELLE GERALDINO AMARANTE</t>
  </si>
  <si>
    <t>AUX. LABORATORIOS  INFORMATICA</t>
  </si>
  <si>
    <t>Auxiliar de los Lab. De Idioma</t>
  </si>
  <si>
    <t>ALVARO JOSE ALCEQUIEZ ESTEVEZ</t>
  </si>
  <si>
    <t>Coordinador de Laboratorios de</t>
  </si>
  <si>
    <t>MAYELIN BAEZ CALZADO</t>
  </si>
  <si>
    <t>AUX. LAB. ODONTOLOGIA</t>
  </si>
  <si>
    <t>ESCUELA DE IDIOMAS</t>
  </si>
  <si>
    <t>RAMON ANTONIO REYES CARABALLO</t>
  </si>
  <si>
    <t>ADMINISTRADOR DE REDES Y COM.</t>
  </si>
  <si>
    <t>YOLAINE ESMERALDA ORTEGA TIBREY</t>
  </si>
  <si>
    <t>AUX. LAB.  BIOLOGIA</t>
  </si>
  <si>
    <t>ERICK ROQUE MONTERO</t>
  </si>
  <si>
    <t>AUX. LABORATORIOS ELECTRONICA</t>
  </si>
  <si>
    <t>MARCO ANTONIO MARTINEZ MEJIA</t>
  </si>
  <si>
    <t>AUX. LABORAT. ELECTRONICA</t>
  </si>
  <si>
    <t>JUAN ALEJANDRO CONTRERAS DELGADO</t>
  </si>
  <si>
    <t>TECNICO DE LABORATORIO</t>
  </si>
  <si>
    <t>JUAN JEFFERSON SANCHEZ GONZALEZ</t>
  </si>
  <si>
    <t>AUXILIAR LAB. MANUFACTURA</t>
  </si>
  <si>
    <t>EIRON ADONIS FRANCISCO</t>
  </si>
  <si>
    <t>TYRONE DOMINICANO DOTEL CARABALLO</t>
  </si>
  <si>
    <t>ENC. DE LA RADIO</t>
  </si>
  <si>
    <t>PABLO DOMINGUEZ</t>
  </si>
  <si>
    <t>Chofer</t>
  </si>
  <si>
    <t>MAIKER ELIAS ENCARNACION</t>
  </si>
  <si>
    <t>DIRECCION DE RELACIONES PUBLICAS</t>
  </si>
  <si>
    <t>GUILLERMO HERASME MONTERO</t>
  </si>
  <si>
    <t>UNIDAD DE TRANSPORTACION</t>
  </si>
  <si>
    <t>COORD. DISEÑO MUEBLES E INTERI</t>
  </si>
  <si>
    <t>COORD. DISEÑO GRAFICO</t>
  </si>
  <si>
    <t>COORD. AREA DE GASTRONOMIA</t>
  </si>
  <si>
    <t>Coordinador de Electronica</t>
  </si>
  <si>
    <t>FATIMA MARIA CAMPUSANO MORDAN</t>
  </si>
  <si>
    <t>LEONARDO RAFAEL VOLQUES MERCEDES</t>
  </si>
  <si>
    <t>ANALISTA FINANCIERO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</si>
  <si>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</si>
  <si>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</si>
  <si>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</si>
  <si>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</si>
  <si>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</si>
  <si>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Jardinero</t>
  </si>
  <si>
    <t>JUAN EMILIO ORTIZ BATISTA</t>
  </si>
  <si>
    <t>Pintor</t>
  </si>
  <si>
    <t>DEPARTAMENTO DE CONTABILIDAD</t>
  </si>
  <si>
    <t>PAMELA JANEL SANDOVAL GONZALEZ</t>
  </si>
  <si>
    <t>SECRETARIA EJECUTIVA</t>
  </si>
  <si>
    <t>RAMONA GARCIA</t>
  </si>
  <si>
    <t>MENSAJERO INTERNO</t>
  </si>
  <si>
    <t>UNIDAD DE COMPRAS Y SUMINISTRO</t>
  </si>
  <si>
    <t>SUSANA FIGUEROA MODESTEN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</si>
  <si>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</si>
  <si>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</si>
  <si>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</si>
  <si>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</si>
  <si>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</si>
  <si>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</si>
  <si>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UNIDAD DE TRAMITES Y CORRESPONDENCIA</t>
  </si>
  <si>
    <t>SAHORY ANGELICA PARDILLA</t>
  </si>
  <si>
    <t>SECRETARIA AUXILIAR</t>
  </si>
  <si>
    <t>RUTH ALEXANDRA JAMES DE WINDT</t>
  </si>
  <si>
    <t>TECNICO RRHH</t>
  </si>
  <si>
    <t>ESCARLIN ALTAGRACIA GOMEZ RAMOS</t>
  </si>
  <si>
    <t>TECNICO EN CONTABILIDAD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</si>
  <si>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</si>
  <si>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</si>
  <si>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</si>
  <si>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</si>
  <si>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</si>
  <si>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</si>
  <si>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</si>
  <si>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</si>
  <si>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</si>
  <si>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</si>
  <si>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</si>
  <si>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</si>
  <si>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</si>
  <si>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</si>
  <si>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</si>
  <si>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</si>
  <si>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</si>
  <si>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</si>
  <si>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</si>
  <si>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</si>
  <si>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</si>
  <si>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</si>
  <si>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</si>
  <si>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</si>
  <si>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</si>
  <si>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</si>
  <si>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</si>
  <si>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</si>
  <si>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 MANUEL ARIAS VILLANUEVA</t>
  </si>
  <si>
    <t>COORD. VINC. COM. LA ROMANA</t>
  </si>
  <si>
    <t>MARGARET EVELYN DE LOS A ACOSTA SABA</t>
  </si>
  <si>
    <t>ENC.  DEPTO. REG. CONTR. Y NOM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</si>
  <si>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</si>
  <si>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</si>
  <si>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</si>
  <si>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</si>
  <si>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</si>
  <si>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</si>
  <si>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</si>
  <si>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</si>
  <si>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</si>
  <si>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</si>
  <si>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DIRECCION FINANCIERA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</si>
  <si>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</si>
  <si>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</si>
  <si>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</si>
  <si>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</si>
  <si>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</si>
  <si>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</si>
  <si>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</si>
  <si>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CONSULTORIA JURIDICA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</si>
  <si>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</si>
  <si>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</si>
  <si>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</si>
  <si>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</si>
  <si>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</si>
  <si>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</si>
  <si>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</si>
  <si>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</si>
  <si>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</si>
  <si>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CHOFER</t>
  </si>
  <si>
    <t>CIPRELLI MILAGROS MARRERO GAUTIER</t>
  </si>
  <si>
    <t>DIOMALKY PELAEZ REYNOSO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</si>
  <si>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</si>
  <si>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</si>
  <si>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</si>
  <si>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</si>
  <si>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</si>
  <si>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</si>
  <si>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</si>
  <si>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</si>
  <si>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</si>
  <si>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</si>
  <si>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</si>
  <si>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AUX. DE BIBLIOTECA</t>
  </si>
  <si>
    <t>CARMEN YADHIRA ALVAREZ ENCARNACION D</t>
  </si>
  <si>
    <t>FRANCHESCA HICIANO BERROA</t>
  </si>
  <si>
    <t>JHOANNA ELIZABETH BRITO GENAO</t>
  </si>
  <si>
    <t>AUX. SERV. ACADEMICOS BIBLIOTE</t>
  </si>
  <si>
    <t>RAQUELINA ENCARNACION DE LA ROSA</t>
  </si>
  <si>
    <t>UNIDAD SERV. COMUNIDAD ACADEMICA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</si>
  <si>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</si>
  <si>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</si>
  <si>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</si>
  <si>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</si>
  <si>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</si>
  <si>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</si>
  <si>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UNIDAD DE SERVICIOS A USUARIOS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</si>
  <si>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</si>
  <si>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</si>
  <si>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</si>
  <si>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</si>
  <si>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</si>
  <si>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ANALISTA DE BECAS</t>
  </si>
  <si>
    <t>DOMINGA DE LA CRUZ VALDEZ</t>
  </si>
  <si>
    <t>SUPERVISORA DE COCINA</t>
  </si>
  <si>
    <t>EDONNY JOHANNY CARVAJAL CARVAJAL</t>
  </si>
  <si>
    <t>AGUSTINA LAUCET ESPIRITU</t>
  </si>
  <si>
    <t>AWILDA CALZADO</t>
  </si>
  <si>
    <t>DIREC. DE PLANFICACION Y DESARROLLO</t>
  </si>
  <si>
    <t>ANGEL MIGUEL INOA UREÑA</t>
  </si>
  <si>
    <t>Dir.  de Planif. y Desarrollo</t>
  </si>
  <si>
    <t>UNIDAD DE BECAS</t>
  </si>
  <si>
    <t>CARLOS ARIEL MATOS ENCARNACION</t>
  </si>
  <si>
    <t>CHARLENE GOMERA ALBA</t>
  </si>
  <si>
    <t>CASTULO HIPOLITO A. CONTRERAS PEREZ</t>
  </si>
  <si>
    <t>ENC. DE COMPRA Y CONTRATACIONE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</si>
  <si>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</si>
  <si>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</si>
  <si>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</si>
  <si>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</si>
  <si>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</si>
  <si>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</si>
  <si>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</si>
  <si>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</si>
  <si>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</si>
  <si>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</si>
  <si>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</si>
  <si>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</si>
  <si>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</si>
  <si>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</si>
  <si>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</si>
  <si>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</si>
  <si>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</si>
  <si>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</si>
  <si>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</si>
  <si>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</si>
  <si>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</si>
  <si>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</si>
  <si>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</si>
  <si>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</si>
  <si>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</si>
  <si>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</si>
  <si>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</si>
  <si>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</si>
  <si>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</si>
  <si>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</si>
  <si>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</si>
  <si>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</si>
  <si>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</si>
  <si>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ONELYS ANTONIA MOYA SANCHEZ</t>
  </si>
  <si>
    <t>PEDRO DE JESUS PASCUAL</t>
  </si>
  <si>
    <t>ELECTRICISTA</t>
  </si>
  <si>
    <t>PEDRO DANIEL DE LOS SANTOS</t>
  </si>
  <si>
    <t>DIVISION DE TUTORIAS</t>
  </si>
  <si>
    <t>PEDRO JUAN PEÑA JAVIER</t>
  </si>
  <si>
    <t>DEPARTAMENTO VINC. Y EXTENSION</t>
  </si>
  <si>
    <t>RAMON BRAZOBAN CAMPANA</t>
  </si>
  <si>
    <t>ROMERY DIAZ RAMIREZ</t>
  </si>
  <si>
    <t>SASHA MARGEL SEPULVEDA TEJADA</t>
  </si>
  <si>
    <t>COORDINADOR  AREA DE SALUD</t>
  </si>
  <si>
    <t>YULISA MARIA GUZMAN CONSORO</t>
  </si>
  <si>
    <t>YAMILY ELIZABETH REYES ROSARIO</t>
  </si>
  <si>
    <t>TECNICO DE COMPRAS Y CONTRATAC</t>
  </si>
  <si>
    <t>VICTORIA MARIA FABIAN DEL ROSARIO</t>
  </si>
  <si>
    <t>BILIANNY SANCHEZ</t>
  </si>
  <si>
    <t>DIVISION DE APOYO ACADEMICO</t>
  </si>
  <si>
    <t>EDDY RAYMUNDO DIAZ SANCHEZ</t>
  </si>
  <si>
    <t>ENC. DIV. SERVICIOS GENERALES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</si>
  <si>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</si>
  <si>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</si>
  <si>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</si>
  <si>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</si>
  <si>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</si>
  <si>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</si>
  <si>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</si>
  <si>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</si>
  <si>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</si>
  <si>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</si>
  <si>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</si>
  <si>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</si>
  <si>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</si>
  <si>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</si>
  <si>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Bedel</t>
  </si>
  <si>
    <t>JOSE MANUEL DE LA ROSA PERALTA</t>
  </si>
  <si>
    <t>AUX. ADMINISTRATIVO (A)</t>
  </si>
  <si>
    <t>JONATHAN DE LA CRUZ MATIAS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</si>
  <si>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</si>
  <si>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</si>
  <si>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</si>
  <si>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</si>
  <si>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</si>
  <si>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</si>
  <si>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</si>
  <si>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</si>
  <si>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YAEL SANCHEZ DE SILFA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</si>
  <si>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</si>
  <si>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</si>
  <si>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</si>
  <si>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</si>
  <si>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</si>
  <si>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</si>
  <si>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</si>
  <si>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</si>
  <si>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</si>
  <si>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</si>
  <si>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</si>
  <si>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</si>
  <si>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</si>
  <si>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</si>
  <si>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</si>
  <si>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</si>
  <si>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</si>
  <si>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</si>
  <si>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</si>
  <si>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</si>
  <si>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</si>
  <si>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</si>
  <si>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</si>
  <si>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</si>
  <si>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</si>
  <si>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</si>
  <si>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</si>
  <si>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</si>
  <si>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</si>
  <si>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</si>
  <si>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</si>
  <si>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</si>
  <si>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</si>
  <si>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</si>
  <si>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</si>
  <si>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</si>
  <si>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</si>
  <si>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Ayudante de Mantenimiento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</si>
  <si>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</si>
  <si>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</si>
  <si>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</si>
  <si>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</si>
  <si>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</si>
  <si>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</si>
  <si>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</si>
  <si>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</si>
  <si>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AYUDANTE MECANICA AUTOMOTRIZ</t>
  </si>
  <si>
    <t>RAFAEL ELIAS CASTILLO ZABALA</t>
  </si>
  <si>
    <t>TECNICO AUDIOVISUAL</t>
  </si>
  <si>
    <t>AUXILIAR DE TRANSPORTACION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</si>
  <si>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</si>
  <si>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</si>
  <si>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</si>
  <si>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</si>
  <si>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</si>
  <si>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</si>
  <si>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</si>
  <si>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</si>
  <si>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</si>
  <si>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</si>
  <si>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</si>
  <si>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</si>
  <si>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</si>
  <si>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</si>
  <si>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</si>
  <si>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</si>
  <si>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</si>
  <si>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</si>
  <si>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</si>
  <si>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</si>
  <si>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</si>
  <si>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</si>
  <si>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</si>
  <si>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</si>
  <si>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</si>
  <si>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</si>
  <si>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</si>
  <si>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DOMINGO ANTONIO TAVAREZ GUTIERREZ</t>
  </si>
  <si>
    <t>MIGUEL ANGEL SANTANA SEVERINO</t>
  </si>
  <si>
    <t>JUNIOR OCTAVIO LORENZO ROMERO</t>
  </si>
  <si>
    <t>SOCRATES OSIRIS RAMIREZ</t>
  </si>
  <si>
    <t>WILTON VALENZUELA MONTERO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</si>
  <si>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</si>
  <si>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</si>
  <si>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</si>
  <si>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</si>
  <si>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</si>
  <si>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</si>
  <si>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</si>
  <si>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</si>
  <si>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</si>
  <si>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</si>
  <si>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</si>
  <si>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</si>
  <si>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</si>
  <si>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</si>
  <si>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</si>
  <si>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</si>
  <si>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</si>
  <si>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</si>
  <si>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</si>
  <si>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</si>
  <si>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</si>
  <si>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</si>
  <si>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TOMAS JOSE FROMETA</t>
  </si>
  <si>
    <t>FRANCIS ENCARNACION FORTUNA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</si>
  <si>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</si>
  <si>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</si>
  <si>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</si>
  <si>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</si>
  <si>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</si>
  <si>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</si>
  <si>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</si>
  <si>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</si>
  <si>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</si>
  <si>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</si>
  <si>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</si>
  <si>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</si>
  <si>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AUX. DE ORIENTACION</t>
  </si>
  <si>
    <t>ANTHONY OVIEDO POLANCO</t>
  </si>
  <si>
    <t>BENERO ANTONIO RODRIGUEZ VARGAS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</si>
  <si>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</si>
  <si>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</si>
  <si>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</si>
  <si>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</si>
  <si>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</si>
  <si>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</si>
  <si>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</si>
  <si>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</si>
  <si>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</si>
  <si>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</si>
  <si>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</si>
  <si>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</si>
  <si>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</si>
  <si>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</si>
  <si>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</si>
  <si>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</si>
  <si>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</si>
  <si>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</si>
  <si>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</si>
  <si>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VIANYER CRISMELY REYES MELO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</si>
  <si>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</si>
  <si>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</si>
  <si>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</si>
  <si>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</si>
  <si>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</si>
  <si>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YOLENNY MARIA SANCHEZ ANTIGUA</t>
  </si>
  <si>
    <t>JENNIFFER PAREDES</t>
  </si>
  <si>
    <t>SABINA MARTE JAVIER</t>
  </si>
  <si>
    <t>FIDELINA HERNANDEZ</t>
  </si>
  <si>
    <t>SANDRA ALTAGRACIA TAVAREZ SOTO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</si>
  <si>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</si>
  <si>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</si>
  <si>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</si>
  <si>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</si>
  <si>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</si>
  <si>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</si>
  <si>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</si>
  <si>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</si>
  <si>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</si>
  <si>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</si>
  <si>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</si>
  <si>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</si>
  <si>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</si>
  <si>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</si>
  <si>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</si>
  <si>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</si>
  <si>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</si>
  <si>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</si>
  <si>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SUP. GEN. CAF. C. FRIO Y SUM.</t>
  </si>
  <si>
    <t>RAMON DARIO SALAZAR MEJIA</t>
  </si>
  <si>
    <t>MARILIN DE LOS SANTOS OTAÑO</t>
  </si>
  <si>
    <t>RAYMOND AUGUSTO CASTILLO PIÑA</t>
  </si>
  <si>
    <t>ENC. CENTRO DE DISEÑO</t>
  </si>
  <si>
    <t>LUIS MANUEL PEREZ AQUINO</t>
  </si>
  <si>
    <t>ENMANUEL FRANCISCO DIAZ MEDRANO</t>
  </si>
  <si>
    <t>AUX.  LAB. DISEÑO GRAFICO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</si>
  <si>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</si>
  <si>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</si>
  <si>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</si>
  <si>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</si>
  <si>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</si>
  <si>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</si>
  <si>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</si>
  <si>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</si>
  <si>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</si>
  <si>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</si>
  <si>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</si>
  <si>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</si>
  <si>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</si>
  <si>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</si>
  <si>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</si>
  <si>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</si>
  <si>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</si>
  <si>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</si>
  <si>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</si>
  <si>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</si>
  <si>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</si>
  <si>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</si>
  <si>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</si>
  <si>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</si>
  <si>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</si>
  <si>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</si>
  <si>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</si>
  <si>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</si>
  <si>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</si>
  <si>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</si>
  <si>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TECNICO ADMINISTRATIVO</t>
  </si>
  <si>
    <t>ZOILO ALBERTO LEDESMA</t>
  </si>
  <si>
    <t>ANALISTA COMPRA Y CONTRATACIO</t>
  </si>
  <si>
    <t>KISSAYRIS SABRINA PIMENTEL PAREDES</t>
  </si>
  <si>
    <t>YAJAIRA AMARFI ROSARIO CHARLES</t>
  </si>
  <si>
    <t>MARIA CORNELIO</t>
  </si>
  <si>
    <t>TECNICO DE DOCUMENTACION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</si>
  <si>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</si>
  <si>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</si>
  <si>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</si>
  <si>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</si>
  <si>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</si>
  <si>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NICHOLSON COLON SENA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</si>
  <si>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</si>
  <si>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</si>
  <si>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</si>
  <si>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</si>
  <si>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</si>
  <si>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</si>
  <si>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FRANCI AILIN CUEVAS CONCEPCION</t>
  </si>
  <si>
    <t>YUDELKIS DE LA ROSA GUZMAN</t>
  </si>
  <si>
    <t>ANA EMILIA GARCIA CUEVAS</t>
  </si>
  <si>
    <t>YULY ANGELA LEON DE LOS SANTOS</t>
  </si>
  <si>
    <t>EZEQUIEL ROSARIO DIFO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</si>
  <si>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</si>
  <si>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</si>
  <si>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</si>
  <si>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</si>
  <si>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</si>
  <si>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</si>
  <si>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</si>
  <si>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</si>
  <si>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</si>
  <si>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</si>
  <si>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</si>
  <si>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LUZ MARIA MORDAN LAUREANO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</si>
  <si>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</si>
  <si>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</si>
  <si>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</si>
  <si>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</si>
  <si>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</si>
  <si>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</si>
  <si>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ALEXANDRA VASQUEZ BAUTISTA</t>
  </si>
  <si>
    <t>CARMEN LISSETTE DIAZ MORLA</t>
  </si>
  <si>
    <t>JUAN ERNESTO CONTRERAS</t>
  </si>
  <si>
    <t>YANIEL FRANCISCO DE LEON SERRANO</t>
  </si>
  <si>
    <t>AGUSTIN FABIAN</t>
  </si>
  <si>
    <t>REYES DE LA ROSA</t>
  </si>
  <si>
    <t>VIANERKA ELIZABETH LIMA GERMAN</t>
  </si>
  <si>
    <t>JOSE LUIS ALMONTE</t>
  </si>
  <si>
    <t>LUISITO FIGUEROA MODESTEN</t>
  </si>
  <si>
    <t>SONIBEL BENITEZ SUERO</t>
  </si>
  <si>
    <t>VINCULACION EMPRESARIAL</t>
  </si>
  <si>
    <t>YANNA MERCEDES DE LEON SANTANA</t>
  </si>
  <si>
    <t>SANDRA LIDIA REYNO SALVA</t>
  </si>
  <si>
    <t>IVONNE SORIANO MORALES</t>
  </si>
  <si>
    <t>ENC. DEPTO. RELACIONES PUBLICA</t>
  </si>
  <si>
    <t>KAKING CHOI DE LA CRUZ</t>
  </si>
  <si>
    <t>RAISA ALTAGRACIA DIAZ TORIBIO</t>
  </si>
  <si>
    <t>FELIX CASTILLO CAPOIS</t>
  </si>
  <si>
    <t>EIDY SULEICA CRUZ MEDINA</t>
  </si>
  <si>
    <t>MARIA LICELOT MANZANILLO MATEO</t>
  </si>
  <si>
    <t>CANROBERT AGUINALDO LUCIANO ALCANTAR</t>
  </si>
  <si>
    <t>RAHICHER IVETTE TRABOUS ORTIZ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</si>
  <si>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</si>
  <si>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</si>
  <si>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</si>
  <si>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</si>
  <si>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</si>
  <si>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</si>
  <si>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</si>
  <si>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</si>
  <si>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</si>
  <si>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</si>
  <si>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</si>
  <si>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</si>
  <si>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</si>
  <si>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</si>
  <si>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</si>
  <si>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DEPARTAMENTO ADMINISTRATIVO</t>
  </si>
  <si>
    <t>Coordinador de Electricidad y</t>
  </si>
  <si>
    <t>ANALISTA VINC. EMPRESARIAL</t>
  </si>
  <si>
    <t>DEPARTAMENTO DE ADMISION Y REGISTRO</t>
  </si>
  <si>
    <t>DEPARTAMENTO  DE SERV. ESTUDIANTILES</t>
  </si>
  <si>
    <t>KERLYN RAFAEL ALMONTE ROSADO</t>
  </si>
  <si>
    <t>INGRID HERNANDEZ SANTANA</t>
  </si>
  <si>
    <t>ENC. DIV. APOYO ACADEMICO</t>
  </si>
  <si>
    <t>ANALISTA  VALIDACION Y REG. DO</t>
  </si>
  <si>
    <t>ENC.DEPTO ORIENT.TUT. Y AP. AC</t>
  </si>
  <si>
    <t>ENC. DIV. DE EMPRENDIMIENTO</t>
  </si>
  <si>
    <t>COORD. DE PROGRAMAS</t>
  </si>
  <si>
    <t>DEPTO. DE NIVELACION, TUTORIAS Y APOYO A</t>
  </si>
  <si>
    <t>UNIDA TUTORIA Y APOYO ACADEMICO</t>
  </si>
  <si>
    <t>DIR.  CENTRO DE DOCUMENTACION</t>
  </si>
  <si>
    <t>FF</t>
  </si>
  <si>
    <t xml:space="preserve">FIJO </t>
  </si>
  <si>
    <t>NOMINA ADMINISTRATIVA ABRIL  2023</t>
  </si>
  <si>
    <t xml:space="preserve"> IRIS RAMIREZ, M.A. 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</si>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</sst>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4" fontId="1" fillId="0" borderId="5" xfId="0" applyNumberFormat="1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/>
    <xf numFmtId="164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13" xfId="0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0" xfId="0" applyNumberFormat="1" applyFont="1" applyBorder="1"/>
    <xf numFmtId="0" fontId="1" fillId="0" borderId="0" xfId="0" applyFont="1" applyAlignment="1">
      <alignment horizontal="center"/>
    </xf>
    <xf numFmtId="0" fontId="5" fillId="0" borderId="0" xfId="0" applyFont="1"/>
    <xf numFmtId="164" fontId="4" fillId="0" borderId="15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1490299</xdr:colOff>
      <xdr:row>0</xdr:row>
      <xdr:rowOff>38100</xdr:rowOff>
    </xdr:from>
    <xdr:to>
      <xdr:col>6</xdr:col>
      <xdr:colOff>21983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D1EFC-1096-4D18-A92A-CBF2DE6D70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449" y="38100"/>
          <a:ext cx="550984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D30-EA8A-4AB9-A1A0-738F69800E29}">
  <dimension ref="A1:M454"/>
  <sheetViews>
    <sheetView tabSelected="1" workbookViewId="0">
      <selection activeCell="A4" sqref="A4:M4"/>
    </sheetView>
  </sheetViews>
  <sheetFormatPr baseColWidth="10" defaultRowHeight="11.25" x14ac:dyDescent="0.2"/>
  <cols>
    <col min="1" max="1" width="4" style="25" customWidth="1"/>
    <col min="2" max="2" width="26.140625" style="1" customWidth="1"/>
    <col min="3" max="3" width="22" style="1" customWidth="1"/>
    <col min="4" max="4" width="5.7109375" style="1" customWidth="1"/>
    <col min="5" max="5" width="11.5703125" style="1" customWidth="1"/>
    <col min="6" max="6" width="30.28515625" style="1" customWidth="1"/>
    <col min="7" max="7" width="13.42578125" style="1" customWidth="1"/>
    <col min="8" max="9" width="12.42578125" style="1" customWidth="1"/>
    <col min="10" max="10" width="13.42578125" style="1" customWidth="1"/>
    <col min="11" max="11" width="12.140625" style="1" customWidth="1"/>
    <col min="12" max="12" width="13.42578125" style="2" customWidth="1"/>
    <col min="13" max="13" width="14.28515625" style="1" customWidth="1"/>
    <col min="14" max="16384" width="11.42578125" style="1"/>
  </cols>
  <sheetData>
    <row r="1" spans="1:13" ht="12.75" customHeight="1" x14ac:dyDescent="0.2"/>
    <row r="3" spans="1:13" ht="11.25" customHeight="1" x14ac:dyDescent="0.2"/>
    <row r="4" spans="1:13" ht="19.5" customHeight="1" x14ac:dyDescent="0.2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13.5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4.25" thickBot="1" x14ac:dyDescent="0.35">
      <c r="A6" s="30" t="s">
        <v>715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8.75" customHeight="1" thickBot="1" x14ac:dyDescent="0.25">
      <c r="A7" s="3" t="s">
        <v>31</v>
      </c>
      <c r="B7" s="3" t="s">
        <v>2</v>
      </c>
      <c r="C7" s="3" t="s">
        <v>3</v>
      </c>
      <c r="D7" s="3" t="s">
        <v>4</v>
      </c>
      <c r="E7" s="4" t="s">
        <v>5</v>
      </c>
      <c r="F7" s="5" t="s">
        <v>6</v>
      </c>
      <c r="G7" s="3" t="s">
        <v>7</v>
      </c>
      <c r="H7" s="6" t="s">
        <v>8</v>
      </c>
      <c r="I7" s="3" t="s">
        <v>9</v>
      </c>
      <c r="J7" s="3" t="s">
        <v>10</v>
      </c>
      <c r="K7" s="3" t="s">
        <v>11</v>
      </c>
      <c r="L7" s="7" t="s">
        <v>12</v>
      </c>
      <c r="M7" s="3" t="s">
        <v>13</v>
      </c>
    </row>
    <row r="8" spans="1:13" ht="33.75" x14ac:dyDescent="0.2">
      <c r="A8" s="9">
        <v>1</v>
      </c>
      <c r="B8" s="20" t="s">
        <v>32</v>
      </c>
      <c r="C8" s="8" t="s">
        <v>33</v>
      </c>
      <c r="D8" s="21" t="s">
        <v>14</v>
      </c>
      <c r="E8" s="10" t="s">
        <v>34</v>
      </c>
      <c r="F8" s="8" t="s">
        <v>35</v>
      </c>
      <c r="G8" s="11">
        <v>240000</v>
      </c>
      <c r="H8" s="11">
        <f t="shared" ref="H8:H11" si="0">2.87%*G8</f>
        <v>6888</v>
      </c>
      <c r="I8" s="11">
        <f t="shared" ref="I8:I11" si="1">3.04%*G8</f>
        <v>7296</v>
      </c>
      <c r="J8" s="11" cm="1">
        <f t="array" ref="J8">G8-(G8*TSS)</f>
        <v>225816</v>
      </c>
      <c r="K8" s="12">
        <f t="shared" ref="K8:K11" si="2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11">
        <v>58038</v>
      </c>
      <c r="M8" s="13">
        <f t="shared" ref="M8:M11" si="3">+G8-L8</f>
        <v>181962</v>
      </c>
    </row>
    <row r="9" spans="1:13" ht="33.75" x14ac:dyDescent="0.2">
      <c r="A9" s="9">
        <v>2</v>
      </c>
      <c r="B9" s="20" t="s">
        <v>36</v>
      </c>
      <c r="C9" s="8" t="s">
        <v>37</v>
      </c>
      <c r="D9" s="21" t="s">
        <v>15</v>
      </c>
      <c r="E9" s="10" t="s">
        <v>34</v>
      </c>
      <c r="F9" s="8" t="s">
        <v>38</v>
      </c>
      <c r="G9" s="11">
        <v>185000</v>
      </c>
      <c r="H9" s="11">
        <f t="shared" si="0"/>
        <v>5309.5</v>
      </c>
      <c r="I9" s="11">
        <f t="shared" si="1"/>
        <v>5624</v>
      </c>
      <c r="J9" s="11" cm="1">
        <f t="array" ref="J9">G9-(G9*TSS)</f>
        <v>174066.5</v>
      </c>
      <c r="K9" s="12">
        <f t="shared" si="2"/>
        <v>32099.562291666665</v>
      </c>
      <c r="L9" s="11">
        <v>82704.06</v>
      </c>
      <c r="M9" s="13">
        <f t="shared" si="3"/>
        <v>102295.94</v>
      </c>
    </row>
    <row r="10" spans="1:13" ht="33.75" x14ac:dyDescent="0.2">
      <c r="A10" s="9">
        <v>3</v>
      </c>
      <c r="B10" s="20" t="s">
        <v>39</v>
      </c>
      <c r="C10" s="8" t="s">
        <v>40</v>
      </c>
      <c r="D10" s="21" t="s">
        <v>14</v>
      </c>
      <c r="E10" s="10" t="s">
        <v>34</v>
      </c>
      <c r="F10" s="8" t="s">
        <v>41</v>
      </c>
      <c r="G10" s="11">
        <v>185000</v>
      </c>
      <c r="H10" s="11">
        <f t="shared" si="0"/>
        <v>5309.5</v>
      </c>
      <c r="I10" s="11">
        <f t="shared" si="1"/>
        <v>5624</v>
      </c>
      <c r="J10" s="11" cm="1">
        <f t="array" ref="J10">G10-(G10*TSS)</f>
        <v>174066.5</v>
      </c>
      <c r="K10" s="12">
        <f t="shared" si="2"/>
        <v>32099.562291666665</v>
      </c>
      <c r="L10" s="11">
        <v>48608.06</v>
      </c>
      <c r="M10" s="13">
        <f t="shared" si="3"/>
        <v>136391.94</v>
      </c>
    </row>
    <row r="11" spans="1:13" ht="33.75" x14ac:dyDescent="0.2">
      <c r="A11" s="9">
        <v>4</v>
      </c>
      <c r="B11" s="20" t="s">
        <v>42</v>
      </c>
      <c r="C11" s="8" t="s">
        <v>43</v>
      </c>
      <c r="D11" s="21" t="s">
        <v>14</v>
      </c>
      <c r="E11" s="10" t="s">
        <v>34</v>
      </c>
      <c r="F11" s="8" t="s">
        <v>44</v>
      </c>
      <c r="G11" s="11">
        <v>185000</v>
      </c>
      <c r="H11" s="11">
        <f t="shared" si="0"/>
        <v>5309.5</v>
      </c>
      <c r="I11" s="11">
        <f t="shared" si="1"/>
        <v>5624</v>
      </c>
      <c r="J11" s="11" cm="1">
        <f t="array" ref="J11">G11-(G11*TSS)</f>
        <v>174066.5</v>
      </c>
      <c r="K11" s="12">
        <f t="shared" si="2"/>
        <v>32099.562291666665</v>
      </c>
      <c r="L11" s="11">
        <v>49241.15</v>
      </c>
      <c r="M11" s="13">
        <f t="shared" si="3"/>
        <v>135758.85</v>
      </c>
    </row>
    <row r="12" spans="1:13" ht="9.9499999999999993" customHeight="1" x14ac:dyDescent="0.2">
      <c r="A12" s="9">
        <v>5</v>
      </c>
      <c r="B12" s="8" t="s">
        <v>45</v>
      </c>
      <c r="C12" s="8" t="s">
        <v>699</v>
      </c>
      <c r="D12" s="9" t="s">
        <v>14</v>
      </c>
      <c r="E12" s="10" t="s">
        <v>714</v>
      </c>
      <c r="F12" s="8" t="s">
        <v>47</v>
      </c>
      <c r="G12" s="11">
        <v>75000</v>
      </c>
      <c r="H12" s="11">
        <f t="shared" ref="H12:H75" si="4">2.87%*G12</f>
        <v>2152.5</v>
      </c>
      <c r="I12" s="11">
        <f t="shared" ref="I12:I75" si="5">3.04%*G12</f>
        <v>2280</v>
      </c>
      <c r="J12" s="11" cm="1">
        <f t="array" ref="J12">G12-(G12*TSS)</f>
        <v>70567.5</v>
      </c>
      <c r="K12" s="12">
        <f>IF((J12*12)&lt;=SMAX,0,IF(AND((J12*12)&gt;=SMIN2,(J12*12)&lt;=SMAXN2),(((J12*12)-SMIN2)*PORCN1)/12,IF(AND((J12*12)&gt;=SMIN3,(J12*12)&lt;=SMAXN3),(((((J12*12)-SMIN3)*PORCN2)+VAFN3)/12),(((((J12*12)-SMAXN4)*PORCN3)+VAFN4)/12))))</f>
        <v>6309.3498333333337</v>
      </c>
      <c r="L12" s="11">
        <v>10766.85</v>
      </c>
      <c r="M12" s="13">
        <f t="shared" ref="M12:M75" si="6">+G12-L12</f>
        <v>64233.15</v>
      </c>
    </row>
    <row r="13" spans="1:13" ht="9.9499999999999993" customHeight="1" x14ac:dyDescent="0.2">
      <c r="A13" s="9">
        <v>6</v>
      </c>
      <c r="B13" s="8" t="s">
        <v>48</v>
      </c>
      <c r="C13" s="8" t="s">
        <v>49</v>
      </c>
      <c r="D13" s="9" t="s">
        <v>14</v>
      </c>
      <c r="E13" s="10" t="s">
        <v>46</v>
      </c>
      <c r="F13" s="8" t="s">
        <v>50</v>
      </c>
      <c r="G13" s="11">
        <v>75000</v>
      </c>
      <c r="H13" s="11">
        <f t="shared" si="4"/>
        <v>2152.5</v>
      </c>
      <c r="I13" s="11">
        <f t="shared" si="5"/>
        <v>2280</v>
      </c>
      <c r="J13" s="11" cm="1">
        <f t="array" ref="J13">G13-(G13*TSS)</f>
        <v>70567.5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6309.3498333333337</v>
      </c>
      <c r="L13" s="11">
        <v>18912.849999999999</v>
      </c>
      <c r="M13" s="13">
        <f t="shared" si="6"/>
        <v>56087.15</v>
      </c>
    </row>
    <row r="14" spans="1:13" ht="9.9499999999999993" customHeight="1" x14ac:dyDescent="0.2">
      <c r="A14" s="9">
        <v>7</v>
      </c>
      <c r="B14" s="8" t="s">
        <v>51</v>
      </c>
      <c r="C14" s="8" t="s">
        <v>52</v>
      </c>
      <c r="D14" s="9" t="s">
        <v>15</v>
      </c>
      <c r="E14" s="10" t="s">
        <v>46</v>
      </c>
      <c r="F14" s="8" t="s">
        <v>53</v>
      </c>
      <c r="G14" s="11">
        <v>90000</v>
      </c>
      <c r="H14" s="11">
        <f t="shared" si="4"/>
        <v>2583</v>
      </c>
      <c r="I14" s="11">
        <f t="shared" si="5"/>
        <v>2736</v>
      </c>
      <c r="J14" s="11" cm="1">
        <f t="array" ref="J14">G14-(G14*TSS)</f>
        <v>84681</v>
      </c>
      <c r="K14" s="12">
        <f>IF((J14*12)&lt;=SMAX,0,IF(AND((J14*12)&gt;=SMIN2,(J14*12)&lt;=SMAXN2),(((J14*12)-SMIN2)*PORCN1)/12,IF(AND((J14*12)&gt;=SMIN3,(J14*12)&lt;=SMAXN3),(((((J14*12)-SMIN3)*PORCN2)+VAFN3)/12),(((((J14*12)-SMAXN4)*PORCN3)+VAFN4)/12))))</f>
        <v>9753.1872916666671</v>
      </c>
      <c r="L14" s="11">
        <v>5344</v>
      </c>
      <c r="M14" s="13">
        <f t="shared" si="6"/>
        <v>84656</v>
      </c>
    </row>
    <row r="15" spans="1:13" ht="9.9499999999999993" customHeight="1" x14ac:dyDescent="0.2">
      <c r="A15" s="9">
        <v>8</v>
      </c>
      <c r="B15" s="8" t="s">
        <v>56</v>
      </c>
      <c r="C15" s="8" t="s">
        <v>57</v>
      </c>
      <c r="D15" s="9" t="s">
        <v>14</v>
      </c>
      <c r="E15" s="9" t="s">
        <v>46</v>
      </c>
      <c r="F15" s="8" t="s">
        <v>58</v>
      </c>
      <c r="G15" s="11">
        <v>75000</v>
      </c>
      <c r="H15" s="11">
        <f t="shared" si="4"/>
        <v>2152.5</v>
      </c>
      <c r="I15" s="11">
        <f t="shared" si="5"/>
        <v>2280</v>
      </c>
      <c r="J15" s="11" cm="1">
        <f t="array" ref="J15">G15-(G15*TSS)</f>
        <v>70567.5</v>
      </c>
      <c r="K15" s="12">
        <f t="shared" ref="K15" si="7">IF((J15*12)&lt;=SMAX,0,IF(AND((J15*12)&gt;=SMIN2,(J15*12)&lt;=SMAXN2),(((J15*12)-SMIN2)*PORCN1)/12,IF(AND((J15*12)&gt;=SMIN3,(J15*12)&lt;=SMAXN3),(((((J15*12)-SMIN3)*PORCN2)+VAFN3)/12),(((((J15*12)-SMAXN4)*PORCN3)+VAFN4)/12))))</f>
        <v>6309.3498333333337</v>
      </c>
      <c r="L15" s="11">
        <v>231.85</v>
      </c>
      <c r="M15" s="13">
        <f t="shared" si="6"/>
        <v>74768.149999999994</v>
      </c>
    </row>
    <row r="16" spans="1:13" x14ac:dyDescent="0.2">
      <c r="A16" s="9">
        <v>9</v>
      </c>
      <c r="B16" s="15" t="s">
        <v>59</v>
      </c>
      <c r="C16" s="8" t="s">
        <v>60</v>
      </c>
      <c r="D16" s="16" t="s">
        <v>15</v>
      </c>
      <c r="E16" s="17" t="s">
        <v>46</v>
      </c>
      <c r="F16" s="14" t="s">
        <v>61</v>
      </c>
      <c r="G16" s="18">
        <v>16500</v>
      </c>
      <c r="H16" s="18">
        <f t="shared" si="4"/>
        <v>473.55</v>
      </c>
      <c r="I16" s="18">
        <f t="shared" si="5"/>
        <v>501.6</v>
      </c>
      <c r="J16" s="18" cm="1">
        <f t="array" ref="J16">G16-(G16*TSS)</f>
        <v>15524.85</v>
      </c>
      <c r="K16" s="19">
        <f t="shared" ref="K16" si="8">IF((J16*12)&lt;=SMAX,0,IF(AND((J16*12)&gt;=SMIN2,(J16*12)&lt;=SMAXN2),(((J16*12)-SMIN2)*PORCN1)/12,IF(AND((J16*12)&gt;=SMIN3,(J16*12)&lt;=SMAXN3),(((((J16*12)-SMIN3)*PORCN2)+VAFN3)/12),(((((J16*12)-SMAXN4)*PORCN3)+VAFN4)/12))))</f>
        <v>0</v>
      </c>
      <c r="L16" s="11">
        <v>21312.85</v>
      </c>
      <c r="M16" s="13">
        <f t="shared" si="6"/>
        <v>-4812.8499999999985</v>
      </c>
    </row>
    <row r="17" spans="1:13" x14ac:dyDescent="0.2">
      <c r="A17" s="9">
        <v>10</v>
      </c>
      <c r="B17" s="20" t="s">
        <v>62</v>
      </c>
      <c r="C17" s="8" t="s">
        <v>60</v>
      </c>
      <c r="D17" s="21" t="s">
        <v>15</v>
      </c>
      <c r="E17" s="9" t="s">
        <v>46</v>
      </c>
      <c r="F17" s="8" t="s">
        <v>61</v>
      </c>
      <c r="G17" s="11">
        <v>16500</v>
      </c>
      <c r="H17" s="11">
        <f t="shared" si="4"/>
        <v>473.55</v>
      </c>
      <c r="I17" s="11">
        <f t="shared" si="5"/>
        <v>501.6</v>
      </c>
      <c r="J17" s="11" cm="1">
        <f t="array" ref="J17">G17-(G17*TSS)</f>
        <v>15524.85</v>
      </c>
      <c r="K17" s="12">
        <f t="shared" ref="K17" si="9">IF((J17*12)&lt;=SMAX,0,IF(AND((J17*12)&gt;=SMIN2,(J17*12)&lt;=SMAXN2),(((J17*12)-SMIN2)*PORCN1)/12,IF(AND((J17*12)&gt;=SMIN3,(J17*12)&lt;=SMAXN3),(((((J17*12)-SMIN3)*PORCN2)+VAFN3)/12),(((((J17*12)-SMAXN4)*PORCN3)+VAFN4)/12))))</f>
        <v>0</v>
      </c>
      <c r="L17" s="11">
        <v>5623.35</v>
      </c>
      <c r="M17" s="13">
        <f t="shared" si="6"/>
        <v>10876.65</v>
      </c>
    </row>
    <row r="18" spans="1:13" x14ac:dyDescent="0.2">
      <c r="A18" s="9">
        <v>11</v>
      </c>
      <c r="B18" s="20" t="s">
        <v>63</v>
      </c>
      <c r="C18" s="8" t="s">
        <v>64</v>
      </c>
      <c r="D18" s="21" t="s">
        <v>15</v>
      </c>
      <c r="E18" s="9" t="s">
        <v>46</v>
      </c>
      <c r="F18" s="8" t="s">
        <v>41</v>
      </c>
      <c r="G18" s="11">
        <v>75000</v>
      </c>
      <c r="H18" s="11">
        <f t="shared" si="4"/>
        <v>2152.5</v>
      </c>
      <c r="I18" s="11">
        <f t="shared" si="5"/>
        <v>2280</v>
      </c>
      <c r="J18" s="11" cm="1">
        <f t="array" ref="J18">G18-(G18*TSS)</f>
        <v>70567.5</v>
      </c>
      <c r="K18" s="12">
        <f t="shared" ref="K18" si="10">IF((J18*12)&lt;=SMAX,0,IF(AND((J18*12)&gt;=SMIN2,(J18*12)&lt;=SMAXN2),(((J18*12)-SMIN2)*PORCN1)/12,IF(AND((J18*12)&gt;=SMIN3,(J18*12)&lt;=SMAXN3),(((((J18*12)-SMIN3)*PORCN2)+VAFN3)/12),(((((J18*12)-SMAXN4)*PORCN3)+VAFN4)/12))))</f>
        <v>6309.3498333333337</v>
      </c>
      <c r="L18" s="11">
        <v>4187.13</v>
      </c>
      <c r="M18" s="13">
        <f t="shared" si="6"/>
        <v>70812.87</v>
      </c>
    </row>
    <row r="19" spans="1:13" x14ac:dyDescent="0.2">
      <c r="A19" s="9">
        <v>12</v>
      </c>
      <c r="B19" s="20" t="s">
        <v>65</v>
      </c>
      <c r="C19" s="8" t="s">
        <v>66</v>
      </c>
      <c r="D19" s="21" t="s">
        <v>15</v>
      </c>
      <c r="E19" s="9" t="s">
        <v>46</v>
      </c>
      <c r="F19" s="8" t="s">
        <v>53</v>
      </c>
      <c r="G19" s="11">
        <v>35000</v>
      </c>
      <c r="H19" s="11">
        <f t="shared" si="4"/>
        <v>1004.5</v>
      </c>
      <c r="I19" s="11">
        <f t="shared" si="5"/>
        <v>1064</v>
      </c>
      <c r="J19" s="11" cm="1">
        <f t="array" ref="J19">G19-(G19*TSS)</f>
        <v>32931.5</v>
      </c>
      <c r="K19" s="12">
        <f t="shared" ref="K19" si="11">IF((J19*12)&lt;=SMAX,0,IF(AND((J19*12)&gt;=SMIN2,(J19*12)&lt;=SMAXN2),(((J19*12)-SMIN2)*PORCN1)/12,IF(AND((J19*12)&gt;=SMIN3,(J19*12)&lt;=SMAXN3),(((((J19*12)-SMIN3)*PORCN2)+VAFN3)/12),(((((J19*12)-SMAXN4)*PORCN3)+VAFN4)/12))))</f>
        <v>0</v>
      </c>
      <c r="L19" s="11">
        <v>12028.81</v>
      </c>
      <c r="M19" s="13">
        <f t="shared" si="6"/>
        <v>22971.190000000002</v>
      </c>
    </row>
    <row r="20" spans="1:13" x14ac:dyDescent="0.2">
      <c r="A20" s="9">
        <v>13</v>
      </c>
      <c r="B20" s="20" t="s">
        <v>67</v>
      </c>
      <c r="C20" s="8" t="s">
        <v>68</v>
      </c>
      <c r="D20" s="21" t="s">
        <v>14</v>
      </c>
      <c r="E20" s="9" t="s">
        <v>46</v>
      </c>
      <c r="F20" s="8" t="s">
        <v>69</v>
      </c>
      <c r="G20" s="11">
        <v>35000</v>
      </c>
      <c r="H20" s="11">
        <f t="shared" si="4"/>
        <v>1004.5</v>
      </c>
      <c r="I20" s="11">
        <f t="shared" si="5"/>
        <v>1064</v>
      </c>
      <c r="J20" s="11" cm="1">
        <f t="array" ref="J20">G20-(G20*TSS)</f>
        <v>32931.5</v>
      </c>
      <c r="K20" s="12">
        <f t="shared" ref="K20" si="12">IF((J20*12)&lt;=SMAX,0,IF(AND((J20*12)&gt;=SMIN2,(J20*12)&lt;=SMAXN2),(((J20*12)-SMIN2)*PORCN1)/12,IF(AND((J20*12)&gt;=SMIN3,(J20*12)&lt;=SMAXN3),(((((J20*12)-SMIN3)*PORCN2)+VAFN3)/12),(((((J20*12)-SMAXN4)*PORCN3)+VAFN4)/12))))</f>
        <v>0</v>
      </c>
      <c r="L20" s="11">
        <v>7189.5</v>
      </c>
      <c r="M20" s="13">
        <f t="shared" si="6"/>
        <v>27810.5</v>
      </c>
    </row>
    <row r="21" spans="1:13" x14ac:dyDescent="0.2">
      <c r="A21" s="9">
        <v>14</v>
      </c>
      <c r="B21" s="20" t="s">
        <v>17</v>
      </c>
      <c r="C21" s="8" t="s">
        <v>71</v>
      </c>
      <c r="D21" s="21" t="s">
        <v>14</v>
      </c>
      <c r="E21" s="9" t="s">
        <v>46</v>
      </c>
      <c r="F21" s="8" t="s">
        <v>72</v>
      </c>
      <c r="G21" s="11">
        <v>75000</v>
      </c>
      <c r="H21" s="11">
        <f t="shared" si="4"/>
        <v>2152.5</v>
      </c>
      <c r="I21" s="11">
        <f t="shared" si="5"/>
        <v>2280</v>
      </c>
      <c r="J21" s="11" cm="1">
        <f t="array" ref="J21">G21-(G21*TSS)</f>
        <v>70567.5</v>
      </c>
      <c r="K21" s="12">
        <f t="shared" ref="K21" si="13">IF((J21*12)&lt;=SMAX,0,IF(AND((J21*12)&gt;=SMIN2,(J21*12)&lt;=SMAXN2),(((J21*12)-SMIN2)*PORCN1)/12,IF(AND((J21*12)&gt;=SMIN3,(J21*12)&lt;=SMAXN3),(((((J21*12)-SMIN3)*PORCN2)+VAFN3)/12),(((((J21*12)-SMAXN4)*PORCN3)+VAFN4)/12))))</f>
        <v>6309.3498333333337</v>
      </c>
      <c r="L21" s="11">
        <v>2093.5</v>
      </c>
      <c r="M21" s="13">
        <f t="shared" si="6"/>
        <v>72906.5</v>
      </c>
    </row>
    <row r="22" spans="1:13" x14ac:dyDescent="0.2">
      <c r="A22" s="9">
        <v>15</v>
      </c>
      <c r="B22" s="20" t="s">
        <v>73</v>
      </c>
      <c r="C22" s="8" t="s">
        <v>74</v>
      </c>
      <c r="D22" s="21" t="s">
        <v>15</v>
      </c>
      <c r="E22" s="9" t="s">
        <v>46</v>
      </c>
      <c r="F22" s="8" t="s">
        <v>69</v>
      </c>
      <c r="G22" s="11">
        <v>70000</v>
      </c>
      <c r="H22" s="11">
        <f t="shared" si="4"/>
        <v>2009</v>
      </c>
      <c r="I22" s="11">
        <f t="shared" si="5"/>
        <v>2128</v>
      </c>
      <c r="J22" s="11" cm="1">
        <f t="array" ref="J22">G22-(G22*TSS)</f>
        <v>65863</v>
      </c>
      <c r="K22" s="12">
        <f t="shared" ref="K22" si="14">IF((J22*12)&lt;=SMAX,0,IF(AND((J22*12)&gt;=SMIN2,(J22*12)&lt;=SMAXN2),(((J22*12)-SMIN2)*PORCN1)/12,IF(AND((J22*12)&gt;=SMIN3,(J22*12)&lt;=SMAXN3),(((((J22*12)-SMIN3)*PORCN2)+VAFN3)/12),(((((J22*12)-SMAXN4)*PORCN3)+VAFN4)/12))))</f>
        <v>5368.4498333333331</v>
      </c>
      <c r="L22" s="11">
        <v>26029.69</v>
      </c>
      <c r="M22" s="13">
        <f t="shared" si="6"/>
        <v>43970.31</v>
      </c>
    </row>
    <row r="23" spans="1:13" x14ac:dyDescent="0.2">
      <c r="A23" s="9">
        <v>16</v>
      </c>
      <c r="B23" s="20" t="s">
        <v>75</v>
      </c>
      <c r="C23" s="8" t="s">
        <v>76</v>
      </c>
      <c r="D23" s="21" t="s">
        <v>14</v>
      </c>
      <c r="E23" s="9" t="s">
        <v>46</v>
      </c>
      <c r="F23" s="8" t="s">
        <v>77</v>
      </c>
      <c r="G23" s="11">
        <v>26250</v>
      </c>
      <c r="H23" s="11">
        <f t="shared" si="4"/>
        <v>753.375</v>
      </c>
      <c r="I23" s="11">
        <f t="shared" si="5"/>
        <v>798</v>
      </c>
      <c r="J23" s="11" cm="1">
        <f t="array" ref="J23">G23-(G23*TSS)</f>
        <v>24698.625</v>
      </c>
      <c r="K23" s="12">
        <f t="shared" ref="K23" si="15">IF((J23*12)&lt;=SMAX,0,IF(AND((J23*12)&gt;=SMIN2,(J23*12)&lt;=SMAXN2),(((J23*12)-SMIN2)*PORCN1)/12,IF(AND((J23*12)&gt;=SMIN3,(J23*12)&lt;=SMAXN3),(((((J23*12)-SMIN3)*PORCN2)+VAFN3)/12),(((((J23*12)-SMAXN4)*PORCN3)+VAFN4)/12))))</f>
        <v>0</v>
      </c>
      <c r="L23" s="11">
        <v>25812.85</v>
      </c>
      <c r="M23" s="13">
        <f t="shared" si="6"/>
        <v>437.15000000000146</v>
      </c>
    </row>
    <row r="24" spans="1:13" x14ac:dyDescent="0.2">
      <c r="A24" s="9">
        <v>17</v>
      </c>
      <c r="B24" s="20" t="s">
        <v>78</v>
      </c>
      <c r="C24" s="8" t="s">
        <v>74</v>
      </c>
      <c r="D24" s="21" t="s">
        <v>15</v>
      </c>
      <c r="E24" s="9" t="s">
        <v>46</v>
      </c>
      <c r="F24" s="8" t="s">
        <v>79</v>
      </c>
      <c r="G24" s="11">
        <v>70000</v>
      </c>
      <c r="H24" s="11">
        <f t="shared" si="4"/>
        <v>2009</v>
      </c>
      <c r="I24" s="11">
        <f t="shared" si="5"/>
        <v>2128</v>
      </c>
      <c r="J24" s="11" cm="1">
        <f t="array" ref="J24">G24-(G24*TSS)</f>
        <v>65863</v>
      </c>
      <c r="K24" s="12">
        <f t="shared" ref="K24" si="16">IF((J24*12)&lt;=SMAX,0,IF(AND((J24*12)&gt;=SMIN2,(J24*12)&lt;=SMAXN2),(((J24*12)-SMIN2)*PORCN1)/12,IF(AND((J24*12)&gt;=SMIN3,(J24*12)&lt;=SMAXN3),(((((J24*12)-SMIN3)*PORCN2)+VAFN3)/12),(((((J24*12)-SMAXN4)*PORCN3)+VAFN4)/12))))</f>
        <v>5368.4498333333331</v>
      </c>
      <c r="L24" s="11">
        <v>9530.4500000000007</v>
      </c>
      <c r="M24" s="13">
        <f t="shared" si="6"/>
        <v>60469.55</v>
      </c>
    </row>
    <row r="25" spans="1:13" x14ac:dyDescent="0.2">
      <c r="A25" s="9">
        <v>18</v>
      </c>
      <c r="B25" s="20" t="s">
        <v>16</v>
      </c>
      <c r="C25" s="8" t="s">
        <v>80</v>
      </c>
      <c r="D25" s="21" t="s">
        <v>15</v>
      </c>
      <c r="E25" s="9" t="s">
        <v>46</v>
      </c>
      <c r="F25" s="8" t="s">
        <v>81</v>
      </c>
      <c r="G25" s="11">
        <v>70000</v>
      </c>
      <c r="H25" s="11">
        <f t="shared" si="4"/>
        <v>2009</v>
      </c>
      <c r="I25" s="11">
        <f t="shared" si="5"/>
        <v>2128</v>
      </c>
      <c r="J25" s="11" cm="1">
        <f t="array" ref="J25">G25-(G25*TSS)</f>
        <v>65863</v>
      </c>
      <c r="K25" s="12">
        <f t="shared" ref="K25" si="17">IF((J25*12)&lt;=SMAX,0,IF(AND((J25*12)&gt;=SMIN2,(J25*12)&lt;=SMAXN2),(((J25*12)-SMIN2)*PORCN1)/12,IF(AND((J25*12)&gt;=SMIN3,(J25*12)&lt;=SMAXN3),(((((J25*12)-SMIN3)*PORCN2)+VAFN3)/12),(((((J25*12)-SMAXN4)*PORCN3)+VAFN4)/12))))</f>
        <v>5368.4498333333331</v>
      </c>
      <c r="L25" s="11">
        <v>11941.35</v>
      </c>
      <c r="M25" s="13">
        <f t="shared" si="6"/>
        <v>58058.65</v>
      </c>
    </row>
    <row r="26" spans="1:13" x14ac:dyDescent="0.2">
      <c r="A26" s="9">
        <v>19</v>
      </c>
      <c r="B26" s="20" t="s">
        <v>82</v>
      </c>
      <c r="C26" s="8" t="s">
        <v>83</v>
      </c>
      <c r="D26" s="21" t="s">
        <v>14</v>
      </c>
      <c r="E26" s="9" t="s">
        <v>46</v>
      </c>
      <c r="F26" s="8" t="s">
        <v>53</v>
      </c>
      <c r="G26" s="11">
        <v>35000</v>
      </c>
      <c r="H26" s="11">
        <f t="shared" si="4"/>
        <v>1004.5</v>
      </c>
      <c r="I26" s="11">
        <f t="shared" si="5"/>
        <v>1064</v>
      </c>
      <c r="J26" s="11" cm="1">
        <f t="array" ref="J26">G26-(G26*TSS)</f>
        <v>32931.5</v>
      </c>
      <c r="K26" s="12">
        <f t="shared" ref="K26" si="18">IF((J26*12)&lt;=SMAX,0,IF(AND((J26*12)&gt;=SMIN2,(J26*12)&lt;=SMAXN2),(((J26*12)-SMIN2)*PORCN1)/12,IF(AND((J26*12)&gt;=SMIN3,(J26*12)&lt;=SMAXN3),(((((J26*12)-SMIN3)*PORCN2)+VAFN3)/12),(((((J26*12)-SMAXN4)*PORCN3)+VAFN4)/12))))</f>
        <v>0</v>
      </c>
      <c r="L26" s="11">
        <v>9530.4500000000007</v>
      </c>
      <c r="M26" s="13">
        <f t="shared" si="6"/>
        <v>25469.55</v>
      </c>
    </row>
    <row r="27" spans="1:13" x14ac:dyDescent="0.2">
      <c r="A27" s="9">
        <v>20</v>
      </c>
      <c r="B27" s="20" t="s">
        <v>84</v>
      </c>
      <c r="C27" s="8" t="s">
        <v>85</v>
      </c>
      <c r="D27" s="21" t="s">
        <v>15</v>
      </c>
      <c r="E27" s="9" t="s">
        <v>46</v>
      </c>
      <c r="F27" s="8" t="s">
        <v>86</v>
      </c>
      <c r="G27" s="11">
        <v>65000</v>
      </c>
      <c r="H27" s="11">
        <f t="shared" si="4"/>
        <v>1865.5</v>
      </c>
      <c r="I27" s="11">
        <f t="shared" si="5"/>
        <v>1976</v>
      </c>
      <c r="J27" s="11" cm="1">
        <f t="array" ref="J27">G27-(G27*TSS)</f>
        <v>61158.5</v>
      </c>
      <c r="K27" s="12">
        <f t="shared" ref="K27" si="19">IF((J27*12)&lt;=SMAX,0,IF(AND((J27*12)&gt;=SMIN2,(J27*12)&lt;=SMAXN2),(((J27*12)-SMIN2)*PORCN1)/12,IF(AND((J27*12)&gt;=SMIN3,(J27*12)&lt;=SMAXN3),(((((J27*12)-SMIN3)*PORCN2)+VAFN3)/12),(((((J27*12)-SMAXN4)*PORCN3)+VAFN4)/12))))</f>
        <v>4427.5498333333335</v>
      </c>
      <c r="L27" s="11">
        <v>27163.06</v>
      </c>
      <c r="M27" s="13">
        <f t="shared" si="6"/>
        <v>37836.94</v>
      </c>
    </row>
    <row r="28" spans="1:13" x14ac:dyDescent="0.2">
      <c r="A28" s="9">
        <v>21</v>
      </c>
      <c r="B28" s="20" t="s">
        <v>87</v>
      </c>
      <c r="C28" s="8" t="s">
        <v>88</v>
      </c>
      <c r="D28" s="21" t="s">
        <v>14</v>
      </c>
      <c r="E28" s="9" t="s">
        <v>46</v>
      </c>
      <c r="F28" s="8" t="s">
        <v>86</v>
      </c>
      <c r="G28" s="11">
        <v>26250</v>
      </c>
      <c r="H28" s="11">
        <f t="shared" si="4"/>
        <v>753.375</v>
      </c>
      <c r="I28" s="11">
        <f t="shared" si="5"/>
        <v>798</v>
      </c>
      <c r="J28" s="11" cm="1">
        <f t="array" ref="J28">G28-(G28*TSS)</f>
        <v>24698.625</v>
      </c>
      <c r="K28" s="12">
        <f t="shared" ref="K28" si="20">IF((J28*12)&lt;=SMAX,0,IF(AND((J28*12)&gt;=SMIN2,(J28*12)&lt;=SMAXN2),(((J28*12)-SMIN2)*PORCN1)/12,IF(AND((J28*12)&gt;=SMIN3,(J28*12)&lt;=SMAXN3),(((((J28*12)-SMIN3)*PORCN2)+VAFN3)/12),(((((J28*12)-SMAXN4)*PORCN3)+VAFN4)/12))))</f>
        <v>0</v>
      </c>
      <c r="L28" s="11">
        <v>2093.5</v>
      </c>
      <c r="M28" s="13">
        <f t="shared" si="6"/>
        <v>24156.5</v>
      </c>
    </row>
    <row r="29" spans="1:13" x14ac:dyDescent="0.2">
      <c r="A29" s="9">
        <v>22</v>
      </c>
      <c r="B29" s="20" t="s">
        <v>89</v>
      </c>
      <c r="C29" s="8" t="s">
        <v>90</v>
      </c>
      <c r="D29" s="21" t="s">
        <v>14</v>
      </c>
      <c r="E29" s="9" t="s">
        <v>46</v>
      </c>
      <c r="F29" s="8" t="s">
        <v>91</v>
      </c>
      <c r="G29" s="11">
        <v>60000</v>
      </c>
      <c r="H29" s="11">
        <f t="shared" si="4"/>
        <v>1722</v>
      </c>
      <c r="I29" s="11">
        <f t="shared" si="5"/>
        <v>1824</v>
      </c>
      <c r="J29" s="11" cm="1">
        <f t="array" ref="J29">G29-(G29*TSS)</f>
        <v>56454</v>
      </c>
      <c r="K29" s="12">
        <f t="shared" ref="K29" si="21">IF((J29*12)&lt;=SMAX,0,IF(AND((J29*12)&gt;=SMIN2,(J29*12)&lt;=SMAXN2),(((J29*12)-SMIN2)*PORCN1)/12,IF(AND((J29*12)&gt;=SMIN3,(J29*12)&lt;=SMAXN3),(((((J29*12)-SMIN3)*PORCN2)+VAFN3)/12),(((((J29*12)-SMAXN4)*PORCN3)+VAFN4)/12))))</f>
        <v>3486.6498333333329</v>
      </c>
      <c r="L29" s="11">
        <v>8294.0499999999993</v>
      </c>
      <c r="M29" s="13">
        <f t="shared" si="6"/>
        <v>51705.95</v>
      </c>
    </row>
    <row r="30" spans="1:13" x14ac:dyDescent="0.2">
      <c r="A30" s="9">
        <v>23</v>
      </c>
      <c r="B30" s="20" t="s">
        <v>92</v>
      </c>
      <c r="C30" s="8" t="s">
        <v>93</v>
      </c>
      <c r="D30" s="21" t="s">
        <v>14</v>
      </c>
      <c r="E30" s="9" t="s">
        <v>46</v>
      </c>
      <c r="F30" s="8" t="s">
        <v>69</v>
      </c>
      <c r="G30" s="11">
        <v>35000</v>
      </c>
      <c r="H30" s="11">
        <f t="shared" si="4"/>
        <v>1004.5</v>
      </c>
      <c r="I30" s="11">
        <f t="shared" si="5"/>
        <v>1064</v>
      </c>
      <c r="J30" s="11" cm="1">
        <f t="array" ref="J30">G30-(G30*TSS)</f>
        <v>32931.5</v>
      </c>
      <c r="K30" s="12">
        <f t="shared" ref="K30" si="22"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11">
        <v>1576.38</v>
      </c>
      <c r="M30" s="13">
        <f t="shared" si="6"/>
        <v>33423.620000000003</v>
      </c>
    </row>
    <row r="31" spans="1:13" x14ac:dyDescent="0.2">
      <c r="A31" s="9">
        <v>24</v>
      </c>
      <c r="B31" s="20" t="s">
        <v>95</v>
      </c>
      <c r="C31" s="8" t="s">
        <v>96</v>
      </c>
      <c r="D31" s="21" t="s">
        <v>14</v>
      </c>
      <c r="E31" s="9" t="s">
        <v>46</v>
      </c>
      <c r="F31" s="8" t="s">
        <v>70</v>
      </c>
      <c r="G31" s="11">
        <v>31500</v>
      </c>
      <c r="H31" s="11">
        <f t="shared" si="4"/>
        <v>904.05</v>
      </c>
      <c r="I31" s="11">
        <f t="shared" si="5"/>
        <v>957.6</v>
      </c>
      <c r="J31" s="11" cm="1">
        <f t="array" ref="J31">G31-(G31*TSS)</f>
        <v>29638.35</v>
      </c>
      <c r="K31" s="12">
        <f t="shared" ref="K31" si="23">IF((J31*12)&lt;=SMAX,0,IF(AND((J31*12)&gt;=SMIN2,(J31*12)&lt;=SMAXN2),(((J31*12)-SMIN2)*PORCN1)/12,IF(AND((J31*12)&gt;=SMIN3,(J31*12)&lt;=SMAXN3),(((((J31*12)-SMIN3)*PORCN2)+VAFN3)/12),(((((J31*12)-SMAXN4)*PORCN3)+VAFN4)/12))))</f>
        <v>0</v>
      </c>
      <c r="L31" s="11">
        <v>32677.85</v>
      </c>
      <c r="M31" s="13">
        <f t="shared" si="6"/>
        <v>-1177.8499999999985</v>
      </c>
    </row>
    <row r="32" spans="1:13" x14ac:dyDescent="0.2">
      <c r="A32" s="9">
        <v>25</v>
      </c>
      <c r="B32" s="20" t="s">
        <v>97</v>
      </c>
      <c r="C32" s="8" t="s">
        <v>98</v>
      </c>
      <c r="D32" s="21" t="s">
        <v>15</v>
      </c>
      <c r="E32" s="9" t="s">
        <v>46</v>
      </c>
      <c r="F32" s="8" t="s">
        <v>100</v>
      </c>
      <c r="G32" s="11">
        <v>50000</v>
      </c>
      <c r="H32" s="11">
        <f t="shared" si="4"/>
        <v>1435</v>
      </c>
      <c r="I32" s="11">
        <f t="shared" si="5"/>
        <v>1520</v>
      </c>
      <c r="J32" s="11" cm="1">
        <f t="array" ref="J32">G32-(G32*TSS)</f>
        <v>47045</v>
      </c>
      <c r="K32" s="12">
        <f t="shared" ref="K32" si="24">IF((J32*12)&lt;=SMAX,0,IF(AND((J32*12)&gt;=SMIN2,(J32*12)&lt;=SMAXN2),(((J32*12)-SMIN2)*PORCN1)/12,IF(AND((J32*12)&gt;=SMIN3,(J32*12)&lt;=SMAXN3),(((((J32*12)-SMIN3)*PORCN2)+VAFN3)/12),(((((J32*12)-SMAXN4)*PORCN3)+VAFN4)/12))))</f>
        <v>1853.9998749999997</v>
      </c>
      <c r="L32" s="11">
        <v>2093.5</v>
      </c>
      <c r="M32" s="13">
        <f t="shared" si="6"/>
        <v>47906.5</v>
      </c>
    </row>
    <row r="33" spans="1:13" x14ac:dyDescent="0.2">
      <c r="A33" s="9">
        <v>26</v>
      </c>
      <c r="B33" s="20" t="s">
        <v>99</v>
      </c>
      <c r="C33" s="8" t="s">
        <v>223</v>
      </c>
      <c r="D33" s="21" t="s">
        <v>14</v>
      </c>
      <c r="E33" s="9" t="s">
        <v>46</v>
      </c>
      <c r="F33" s="8" t="s">
        <v>141</v>
      </c>
      <c r="G33" s="11">
        <v>40000</v>
      </c>
      <c r="H33" s="11">
        <f t="shared" si="4"/>
        <v>1148</v>
      </c>
      <c r="I33" s="11">
        <f t="shared" si="5"/>
        <v>1216</v>
      </c>
      <c r="J33" s="11" cm="1">
        <f t="array" ref="J33">G33-(G33*TSS)</f>
        <v>37636</v>
      </c>
      <c r="K33" s="12">
        <f t="shared" ref="K33" si="25">IF((J33*12)&lt;=SMAX,0,IF(AND((J33*12)&gt;=SMIN2,(J33*12)&lt;=SMAXN2),(((J33*12)-SMIN2)*PORCN1)/12,IF(AND((J33*12)&gt;=SMIN3,(J33*12)&lt;=SMAXN3),(((((J33*12)-SMIN3)*PORCN2)+VAFN3)/12),(((((J33*12)-SMAXN4)*PORCN3)+VAFN4)/12))))</f>
        <v>442.64987499999984</v>
      </c>
      <c r="L33" s="11">
        <v>211.17</v>
      </c>
      <c r="M33" s="13">
        <f t="shared" si="6"/>
        <v>39788.83</v>
      </c>
    </row>
    <row r="34" spans="1:13" x14ac:dyDescent="0.2">
      <c r="A34" s="9">
        <v>27</v>
      </c>
      <c r="B34" s="20" t="s">
        <v>101</v>
      </c>
      <c r="C34" s="8" t="s">
        <v>102</v>
      </c>
      <c r="D34" s="21" t="s">
        <v>15</v>
      </c>
      <c r="E34" s="9" t="s">
        <v>46</v>
      </c>
      <c r="F34" s="8" t="s">
        <v>105</v>
      </c>
      <c r="G34" s="11">
        <v>31500</v>
      </c>
      <c r="H34" s="11">
        <f t="shared" si="4"/>
        <v>904.05</v>
      </c>
      <c r="I34" s="11">
        <f t="shared" si="5"/>
        <v>957.6</v>
      </c>
      <c r="J34" s="11" cm="1">
        <f t="array" ref="J34">G34-(G34*TSS)</f>
        <v>29638.35</v>
      </c>
      <c r="K34" s="12">
        <f t="shared" ref="K34" si="26"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11">
        <v>10117.9</v>
      </c>
      <c r="M34" s="13">
        <f t="shared" si="6"/>
        <v>21382.1</v>
      </c>
    </row>
    <row r="35" spans="1:13" x14ac:dyDescent="0.2">
      <c r="A35" s="9">
        <v>28</v>
      </c>
      <c r="B35" s="20" t="s">
        <v>103</v>
      </c>
      <c r="C35" s="8" t="s">
        <v>104</v>
      </c>
      <c r="D35" s="21" t="s">
        <v>14</v>
      </c>
      <c r="E35" s="9" t="s">
        <v>46</v>
      </c>
      <c r="F35" s="8" t="s">
        <v>105</v>
      </c>
      <c r="G35" s="11">
        <v>30000</v>
      </c>
      <c r="H35" s="11">
        <f t="shared" si="4"/>
        <v>861</v>
      </c>
      <c r="I35" s="11">
        <f t="shared" si="5"/>
        <v>912</v>
      </c>
      <c r="J35" s="11" cm="1">
        <f t="array" ref="J35">G35-(G35*TSS)</f>
        <v>28227</v>
      </c>
      <c r="K35" s="12">
        <f t="shared" ref="K35" si="27">IF((J35*12)&lt;=SMAX,0,IF(AND((J35*12)&gt;=SMIN2,(J35*12)&lt;=SMAXN2),(((J35*12)-SMIN2)*PORCN1)/12,IF(AND((J35*12)&gt;=SMIN3,(J35*12)&lt;=SMAXN3),(((((J35*12)-SMIN3)*PORCN2)+VAFN3)/12),(((((J35*12)-SMAXN4)*PORCN3)+VAFN4)/12))))</f>
        <v>0</v>
      </c>
      <c r="L35" s="11">
        <v>15381.83</v>
      </c>
      <c r="M35" s="13">
        <f t="shared" si="6"/>
        <v>14618.17</v>
      </c>
    </row>
    <row r="36" spans="1:13" x14ac:dyDescent="0.2">
      <c r="A36" s="9">
        <v>29</v>
      </c>
      <c r="B36" s="20" t="s">
        <v>106</v>
      </c>
      <c r="C36" s="8" t="s">
        <v>107</v>
      </c>
      <c r="D36" s="21" t="s">
        <v>14</v>
      </c>
      <c r="E36" s="9" t="s">
        <v>46</v>
      </c>
      <c r="F36" s="8" t="s">
        <v>61</v>
      </c>
      <c r="G36" s="11">
        <v>19800</v>
      </c>
      <c r="H36" s="11">
        <f t="shared" si="4"/>
        <v>568.26</v>
      </c>
      <c r="I36" s="11">
        <f t="shared" si="5"/>
        <v>601.91999999999996</v>
      </c>
      <c r="J36" s="11" cm="1">
        <f t="array" ref="J36">G36-(G36*TSS)</f>
        <v>18629.82</v>
      </c>
      <c r="K36" s="12">
        <v>0</v>
      </c>
      <c r="L36" s="11">
        <v>15108.61</v>
      </c>
      <c r="M36" s="13">
        <f t="shared" si="6"/>
        <v>4691.3899999999994</v>
      </c>
    </row>
    <row r="37" spans="1:13" x14ac:dyDescent="0.2">
      <c r="A37" s="9">
        <v>30</v>
      </c>
      <c r="B37" s="20" t="s">
        <v>108</v>
      </c>
      <c r="C37" s="8" t="s">
        <v>109</v>
      </c>
      <c r="D37" s="21" t="s">
        <v>14</v>
      </c>
      <c r="E37" s="9" t="s">
        <v>46</v>
      </c>
      <c r="F37" s="8" t="s">
        <v>58</v>
      </c>
      <c r="G37" s="11">
        <v>31500</v>
      </c>
      <c r="H37" s="11">
        <f t="shared" si="4"/>
        <v>904.05</v>
      </c>
      <c r="I37" s="11">
        <f t="shared" si="5"/>
        <v>957.6</v>
      </c>
      <c r="J37" s="11" cm="1">
        <f t="array" ref="J37">G37-(G37*TSS)</f>
        <v>29638.35</v>
      </c>
      <c r="K37" s="12">
        <f t="shared" ref="K37" si="28">IF((J37*12)&lt;=SMAX,0,IF(AND((J37*12)&gt;=SMIN2,(J37*12)&lt;=SMAXN2),(((J37*12)-SMIN2)*PORCN1)/12,IF(AND((J37*12)&gt;=SMIN3,(J37*12)&lt;=SMAXN3),(((((J37*12)-SMIN3)*PORCN2)+VAFN3)/12),(((((J37*12)-SMAXN4)*PORCN3)+VAFN4)/12))))</f>
        <v>0</v>
      </c>
      <c r="L37" s="11">
        <v>8877.65</v>
      </c>
      <c r="M37" s="13">
        <f t="shared" si="6"/>
        <v>22622.35</v>
      </c>
    </row>
    <row r="38" spans="1:13" x14ac:dyDescent="0.2">
      <c r="A38" s="9">
        <v>31</v>
      </c>
      <c r="B38" s="20" t="s">
        <v>110</v>
      </c>
      <c r="C38" s="8" t="s">
        <v>111</v>
      </c>
      <c r="D38" s="21" t="s">
        <v>15</v>
      </c>
      <c r="E38" s="9" t="s">
        <v>46</v>
      </c>
      <c r="F38" s="8" t="s">
        <v>113</v>
      </c>
      <c r="G38" s="11">
        <v>60000</v>
      </c>
      <c r="H38" s="11">
        <f t="shared" si="4"/>
        <v>1722</v>
      </c>
      <c r="I38" s="11">
        <f t="shared" si="5"/>
        <v>1824</v>
      </c>
      <c r="J38" s="11" cm="1">
        <f t="array" ref="J38">G38-(G38*TSS)</f>
        <v>56454</v>
      </c>
      <c r="K38" s="12">
        <f t="shared" ref="K38" si="29">IF((J38*12)&lt;=SMAX,0,IF(AND((J38*12)&gt;=SMIN2,(J38*12)&lt;=SMAXN2),(((J38*12)-SMIN2)*PORCN1)/12,IF(AND((J38*12)&gt;=SMIN3,(J38*12)&lt;=SMAXN3),(((((J38*12)-SMIN3)*PORCN2)+VAFN3)/12),(((((J38*12)-SMAXN4)*PORCN3)+VAFN4)/12))))</f>
        <v>3486.6498333333329</v>
      </c>
      <c r="L38" s="11">
        <v>1798</v>
      </c>
      <c r="M38" s="13">
        <f t="shared" si="6"/>
        <v>58202</v>
      </c>
    </row>
    <row r="39" spans="1:13" x14ac:dyDescent="0.2">
      <c r="A39" s="9">
        <v>32</v>
      </c>
      <c r="B39" s="20" t="s">
        <v>112</v>
      </c>
      <c r="C39" s="8" t="s">
        <v>66</v>
      </c>
      <c r="D39" s="21" t="s">
        <v>14</v>
      </c>
      <c r="E39" s="9" t="s">
        <v>46</v>
      </c>
      <c r="F39" s="8" t="s">
        <v>115</v>
      </c>
      <c r="G39" s="11">
        <v>31500</v>
      </c>
      <c r="H39" s="11">
        <f t="shared" si="4"/>
        <v>904.05</v>
      </c>
      <c r="I39" s="11">
        <f t="shared" si="5"/>
        <v>957.6</v>
      </c>
      <c r="J39" s="11" cm="1">
        <f t="array" ref="J39">G39-(G39*TSS)</f>
        <v>29638.35</v>
      </c>
      <c r="K39" s="12">
        <f t="shared" ref="K39" si="30">IF((J39*12)&lt;=SMAX,0,IF(AND((J39*12)&gt;=SMIN2,(J39*12)&lt;=SMAXN2),(((J39*12)-SMIN2)*PORCN1)/12,IF(AND((J39*12)&gt;=SMIN3,(J39*12)&lt;=SMAXN3),(((((J39*12)-SMIN3)*PORCN2)+VAFN3)/12),(((((J39*12)-SMAXN4)*PORCN3)+VAFN4)/12))))</f>
        <v>0</v>
      </c>
      <c r="L39" s="11">
        <v>1195.18</v>
      </c>
      <c r="M39" s="13">
        <f t="shared" si="6"/>
        <v>30304.82</v>
      </c>
    </row>
    <row r="40" spans="1:13" x14ac:dyDescent="0.2">
      <c r="A40" s="9">
        <v>33</v>
      </c>
      <c r="B40" s="20" t="s">
        <v>22</v>
      </c>
      <c r="C40" s="8" t="s">
        <v>114</v>
      </c>
      <c r="D40" s="21" t="s">
        <v>14</v>
      </c>
      <c r="E40" s="9" t="s">
        <v>46</v>
      </c>
      <c r="F40" s="8" t="s">
        <v>117</v>
      </c>
      <c r="G40" s="11">
        <v>65000</v>
      </c>
      <c r="H40" s="11">
        <f t="shared" si="4"/>
        <v>1865.5</v>
      </c>
      <c r="I40" s="11">
        <f t="shared" si="5"/>
        <v>1976</v>
      </c>
      <c r="J40" s="11" cm="1">
        <f t="array" ref="J40">G40-(G40*TSS)</f>
        <v>61158.5</v>
      </c>
      <c r="K40" s="12">
        <f t="shared" ref="K40" si="31">IF((J40*12)&lt;=SMAX,0,IF(AND((J40*12)&gt;=SMIN2,(J40*12)&lt;=SMAXN2),(((J40*12)-SMIN2)*PORCN1)/12,IF(AND((J40*12)&gt;=SMIN3,(J40*12)&lt;=SMAXN3),(((((J40*12)-SMIN3)*PORCN2)+VAFN3)/12),(((((J40*12)-SMAXN4)*PORCN3)+VAFN4)/12))))</f>
        <v>4427.5498333333335</v>
      </c>
      <c r="L40" s="11">
        <v>1886.65</v>
      </c>
      <c r="M40" s="13">
        <f t="shared" si="6"/>
        <v>63113.35</v>
      </c>
    </row>
    <row r="41" spans="1:13" x14ac:dyDescent="0.2">
      <c r="A41" s="9">
        <v>34</v>
      </c>
      <c r="B41" s="20" t="s">
        <v>23</v>
      </c>
      <c r="C41" s="8" t="s">
        <v>116</v>
      </c>
      <c r="D41" s="21" t="s">
        <v>14</v>
      </c>
      <c r="E41" s="9" t="s">
        <v>46</v>
      </c>
      <c r="F41" s="8" t="s">
        <v>119</v>
      </c>
      <c r="G41" s="11">
        <v>65000</v>
      </c>
      <c r="H41" s="11">
        <f t="shared" si="4"/>
        <v>1865.5</v>
      </c>
      <c r="I41" s="11">
        <f t="shared" si="5"/>
        <v>1976</v>
      </c>
      <c r="J41" s="11" cm="1">
        <f t="array" ref="J41">G41-(G41*TSS)</f>
        <v>61158.5</v>
      </c>
      <c r="K41" s="12">
        <f t="shared" ref="K41" si="32">IF((J41*12)&lt;=SMAX,0,IF(AND((J41*12)&gt;=SMIN2,(J41*12)&lt;=SMAXN2),(((J41*12)-SMIN2)*PORCN1)/12,IF(AND((J41*12)&gt;=SMIN3,(J41*12)&lt;=SMAXN3),(((((J41*12)-SMIN3)*PORCN2)+VAFN3)/12),(((((J41*12)-SMAXN4)*PORCN3)+VAFN4)/12))))</f>
        <v>4427.5498333333335</v>
      </c>
      <c r="L41" s="11">
        <v>8319.61</v>
      </c>
      <c r="M41" s="13">
        <f t="shared" si="6"/>
        <v>56680.39</v>
      </c>
    </row>
    <row r="42" spans="1:13" x14ac:dyDescent="0.2">
      <c r="A42" s="9">
        <v>35</v>
      </c>
      <c r="B42" s="20" t="s">
        <v>24</v>
      </c>
      <c r="C42" s="8" t="s">
        <v>118</v>
      </c>
      <c r="D42" s="21" t="s">
        <v>14</v>
      </c>
      <c r="E42" s="9" t="s">
        <v>46</v>
      </c>
      <c r="F42" s="8" t="s">
        <v>120</v>
      </c>
      <c r="G42" s="11">
        <v>50000</v>
      </c>
      <c r="H42" s="11">
        <f t="shared" si="4"/>
        <v>1435</v>
      </c>
      <c r="I42" s="11">
        <f t="shared" si="5"/>
        <v>1520</v>
      </c>
      <c r="J42" s="11" cm="1">
        <f t="array" ref="J42">G42-(G42*TSS)</f>
        <v>47045</v>
      </c>
      <c r="K42" s="12">
        <f t="shared" ref="K42" si="33">IF((J42*12)&lt;=SMAX,0,IF(AND((J42*12)&gt;=SMIN2,(J42*12)&lt;=SMAXN2),(((J42*12)-SMIN2)*PORCN1)/12,IF(AND((J42*12)&gt;=SMIN3,(J42*12)&lt;=SMAXN3),(((((J42*12)-SMIN3)*PORCN2)+VAFN3)/12),(((((J42*12)-SMAXN4)*PORCN3)+VAFN4)/12))))</f>
        <v>1853.9998749999997</v>
      </c>
      <c r="L42" s="11">
        <v>1886.65</v>
      </c>
      <c r="M42" s="13">
        <f t="shared" si="6"/>
        <v>48113.35</v>
      </c>
    </row>
    <row r="43" spans="1:13" x14ac:dyDescent="0.2">
      <c r="A43" s="9">
        <v>36</v>
      </c>
      <c r="B43" s="20" t="s">
        <v>122</v>
      </c>
      <c r="C43" s="8" t="s">
        <v>123</v>
      </c>
      <c r="D43" s="21" t="s">
        <v>14</v>
      </c>
      <c r="E43" s="9" t="s">
        <v>46</v>
      </c>
      <c r="F43" s="8" t="s">
        <v>70</v>
      </c>
      <c r="G43" s="11">
        <v>35000</v>
      </c>
      <c r="H43" s="11">
        <f t="shared" si="4"/>
        <v>1004.5</v>
      </c>
      <c r="I43" s="11">
        <f t="shared" si="5"/>
        <v>1064</v>
      </c>
      <c r="J43" s="11" cm="1">
        <f t="array" ref="J43">G43-(G43*TSS)</f>
        <v>32931.5</v>
      </c>
      <c r="K43" s="12">
        <f t="shared" ref="K43" si="34">IF((J43*12)&lt;=SMAX,0,IF(AND((J43*12)&gt;=SMIN2,(J43*12)&lt;=SMAXN2),(((J43*12)-SMIN2)*PORCN1)/12,IF(AND((J43*12)&gt;=SMIN3,(J43*12)&lt;=SMAXN3),(((((J43*12)-SMIN3)*PORCN2)+VAFN3)/12),(((((J43*12)-SMAXN4)*PORCN3)+VAFN4)/12))))</f>
        <v>0</v>
      </c>
      <c r="L43" s="11">
        <v>8294.0499999999993</v>
      </c>
      <c r="M43" s="13">
        <f t="shared" si="6"/>
        <v>26705.95</v>
      </c>
    </row>
    <row r="44" spans="1:13" x14ac:dyDescent="0.2">
      <c r="A44" s="9">
        <v>37</v>
      </c>
      <c r="B44" s="20" t="s">
        <v>124</v>
      </c>
      <c r="C44" s="8" t="s">
        <v>125</v>
      </c>
      <c r="D44" s="21" t="s">
        <v>14</v>
      </c>
      <c r="E44" s="9" t="s">
        <v>46</v>
      </c>
      <c r="F44" s="8" t="s">
        <v>129</v>
      </c>
      <c r="G44" s="11">
        <v>30000</v>
      </c>
      <c r="H44" s="11">
        <f t="shared" si="4"/>
        <v>861</v>
      </c>
      <c r="I44" s="11">
        <f t="shared" si="5"/>
        <v>912</v>
      </c>
      <c r="J44" s="11" cm="1">
        <f t="array" ref="J44">G44-(G44*TSS)</f>
        <v>28227</v>
      </c>
      <c r="K44" s="12">
        <f t="shared" ref="K44" si="35">IF((J44*12)&lt;=SMAX,0,IF(AND((J44*12)&gt;=SMIN2,(J44*12)&lt;=SMAXN2),(((J44*12)-SMIN2)*PORCN1)/12,IF(AND((J44*12)&gt;=SMIN3,(J44*12)&lt;=SMAXN3),(((((J44*12)-SMIN3)*PORCN2)+VAFN3)/12),(((((J44*12)-SMAXN4)*PORCN3)+VAFN4)/12))))</f>
        <v>0</v>
      </c>
      <c r="L44" s="11">
        <v>10340.049999999999</v>
      </c>
      <c r="M44" s="13">
        <f t="shared" si="6"/>
        <v>19659.95</v>
      </c>
    </row>
    <row r="45" spans="1:13" x14ac:dyDescent="0.2">
      <c r="A45" s="9">
        <v>38</v>
      </c>
      <c r="B45" s="20" t="s">
        <v>126</v>
      </c>
      <c r="C45" s="8" t="s">
        <v>127</v>
      </c>
      <c r="D45" s="21" t="s">
        <v>14</v>
      </c>
      <c r="E45" s="9" t="s">
        <v>46</v>
      </c>
      <c r="F45" s="8" t="s">
        <v>35</v>
      </c>
      <c r="G45" s="11">
        <v>35000</v>
      </c>
      <c r="H45" s="11">
        <f t="shared" si="4"/>
        <v>1004.5</v>
      </c>
      <c r="I45" s="11">
        <f t="shared" si="5"/>
        <v>1064</v>
      </c>
      <c r="J45" s="11" cm="1">
        <f t="array" ref="J45">G45-(G45*TSS)</f>
        <v>32931.5</v>
      </c>
      <c r="K45" s="12">
        <f t="shared" ref="K45" si="36"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11">
        <v>20150.8</v>
      </c>
      <c r="M45" s="13">
        <f t="shared" si="6"/>
        <v>14849.2</v>
      </c>
    </row>
    <row r="46" spans="1:13" x14ac:dyDescent="0.2">
      <c r="A46" s="9">
        <v>39</v>
      </c>
      <c r="B46" s="20" t="s">
        <v>18</v>
      </c>
      <c r="C46" s="8" t="s">
        <v>128</v>
      </c>
      <c r="D46" s="21" t="s">
        <v>15</v>
      </c>
      <c r="E46" s="9" t="s">
        <v>46</v>
      </c>
      <c r="F46" s="8" t="s">
        <v>133</v>
      </c>
      <c r="G46" s="11">
        <v>50000</v>
      </c>
      <c r="H46" s="11">
        <f t="shared" si="4"/>
        <v>1435</v>
      </c>
      <c r="I46" s="11">
        <f t="shared" si="5"/>
        <v>1520</v>
      </c>
      <c r="J46" s="11" cm="1">
        <f t="array" ref="J46">G46-(G46*TSS)</f>
        <v>47045</v>
      </c>
      <c r="K46" s="12">
        <f t="shared" ref="K46" si="37">IF((J46*12)&lt;=SMAX,0,IF(AND((J46*12)&gt;=SMIN2,(J46*12)&lt;=SMAXN2),(((J46*12)-SMIN2)*PORCN1)/12,IF(AND((J46*12)&gt;=SMIN3,(J46*12)&lt;=SMAXN3),(((((J46*12)-SMIN3)*PORCN2)+VAFN3)/12),(((((J46*12)-SMAXN4)*PORCN3)+VAFN4)/12))))</f>
        <v>1853.9998749999997</v>
      </c>
      <c r="L46" s="11">
        <v>320.5</v>
      </c>
      <c r="M46" s="13">
        <f t="shared" si="6"/>
        <v>49679.5</v>
      </c>
    </row>
    <row r="47" spans="1:13" x14ac:dyDescent="0.2">
      <c r="A47" s="9">
        <v>40</v>
      </c>
      <c r="B47" s="20" t="s">
        <v>130</v>
      </c>
      <c r="C47" s="8" t="s">
        <v>131</v>
      </c>
      <c r="D47" s="21" t="s">
        <v>14</v>
      </c>
      <c r="E47" s="9" t="s">
        <v>46</v>
      </c>
      <c r="F47" s="8" t="s">
        <v>79</v>
      </c>
      <c r="G47" s="11">
        <v>45000</v>
      </c>
      <c r="H47" s="11">
        <f t="shared" si="4"/>
        <v>1291.5</v>
      </c>
      <c r="I47" s="11">
        <f t="shared" si="5"/>
        <v>1368</v>
      </c>
      <c r="J47" s="11" cm="1">
        <f t="array" ref="J47">G47-(G47*TSS)</f>
        <v>42340.5</v>
      </c>
      <c r="K47" s="12">
        <f t="shared" ref="K47" si="38">IF((J47*12)&lt;=SMAX,0,IF(AND((J47*12)&gt;=SMIN2,(J47*12)&lt;=SMAXN2),(((J47*12)-SMIN2)*PORCN1)/12,IF(AND((J47*12)&gt;=SMIN3,(J47*12)&lt;=SMAXN3),(((((J47*12)-SMIN3)*PORCN2)+VAFN3)/12),(((((J47*12)-SMAXN4)*PORCN3)+VAFN4)/12))))</f>
        <v>1148.3248749999998</v>
      </c>
      <c r="L47" s="11">
        <v>261.39999999999998</v>
      </c>
      <c r="M47" s="13">
        <f t="shared" si="6"/>
        <v>44738.6</v>
      </c>
    </row>
    <row r="48" spans="1:13" x14ac:dyDescent="0.2">
      <c r="A48" s="9">
        <v>41</v>
      </c>
      <c r="B48" s="20" t="s">
        <v>132</v>
      </c>
      <c r="C48" s="8" t="s">
        <v>66</v>
      </c>
      <c r="D48" s="21" t="s">
        <v>14</v>
      </c>
      <c r="E48" s="9" t="s">
        <v>46</v>
      </c>
      <c r="F48" s="8" t="s">
        <v>117</v>
      </c>
      <c r="G48" s="11">
        <v>31500</v>
      </c>
      <c r="H48" s="11">
        <f t="shared" si="4"/>
        <v>904.05</v>
      </c>
      <c r="I48" s="11">
        <f t="shared" si="5"/>
        <v>957.6</v>
      </c>
      <c r="J48" s="11" cm="1">
        <f t="array" ref="J48">G48-(G48*TSS)</f>
        <v>29638.35</v>
      </c>
      <c r="K48" s="12">
        <f t="shared" ref="K48" si="39"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11">
        <v>25185.279999999999</v>
      </c>
      <c r="M48" s="13">
        <f t="shared" si="6"/>
        <v>6314.7200000000012</v>
      </c>
    </row>
    <row r="49" spans="1:13" x14ac:dyDescent="0.2">
      <c r="A49" s="9">
        <v>42</v>
      </c>
      <c r="B49" s="20" t="s">
        <v>134</v>
      </c>
      <c r="C49" s="8" t="s">
        <v>135</v>
      </c>
      <c r="D49" s="21" t="s">
        <v>15</v>
      </c>
      <c r="E49" s="9" t="s">
        <v>46</v>
      </c>
      <c r="F49" s="8" t="s">
        <v>139</v>
      </c>
      <c r="G49" s="11">
        <v>31500</v>
      </c>
      <c r="H49" s="11">
        <f t="shared" si="4"/>
        <v>904.05</v>
      </c>
      <c r="I49" s="11">
        <f t="shared" si="5"/>
        <v>957.6</v>
      </c>
      <c r="J49" s="11" cm="1">
        <f t="array" ref="J49">G49-(G49*TSS)</f>
        <v>29638.35</v>
      </c>
      <c r="K49" s="12">
        <f t="shared" ref="K49" si="40">IF((J49*12)&lt;=SMAX,0,IF(AND((J49*12)&gt;=SMIN2,(J49*12)&lt;=SMAXN2),(((J49*12)-SMIN2)*PORCN1)/12,IF(AND((J49*12)&gt;=SMIN3,(J49*12)&lt;=SMAXN3),(((((J49*12)-SMIN3)*PORCN2)+VAFN3)/12),(((((J49*12)-SMAXN4)*PORCN3)+VAFN4)/12))))</f>
        <v>0</v>
      </c>
      <c r="L49" s="11">
        <v>10393.02</v>
      </c>
      <c r="M49" s="13">
        <f t="shared" si="6"/>
        <v>21106.98</v>
      </c>
    </row>
    <row r="50" spans="1:13" x14ac:dyDescent="0.2">
      <c r="A50" s="9">
        <v>43</v>
      </c>
      <c r="B50" s="20" t="s">
        <v>136</v>
      </c>
      <c r="C50" s="8" t="s">
        <v>137</v>
      </c>
      <c r="D50" s="21" t="s">
        <v>14</v>
      </c>
      <c r="E50" s="9" t="s">
        <v>46</v>
      </c>
      <c r="F50" s="8" t="s">
        <v>141</v>
      </c>
      <c r="G50" s="11">
        <v>70000</v>
      </c>
      <c r="H50" s="11">
        <f t="shared" si="4"/>
        <v>2009</v>
      </c>
      <c r="I50" s="11">
        <f t="shared" si="5"/>
        <v>2128</v>
      </c>
      <c r="J50" s="11" cm="1">
        <f t="array" ref="J50">G50-(G50*TSS)</f>
        <v>65863</v>
      </c>
      <c r="K50" s="12">
        <f t="shared" ref="K50" si="41">IF((J50*12)&lt;=SMAX,0,IF(AND((J50*12)&gt;=SMIN2,(J50*12)&lt;=SMAXN2),(((J50*12)-SMIN2)*PORCN1)/12,IF(AND((J50*12)&gt;=SMIN3,(J50*12)&lt;=SMAXN3),(((((J50*12)-SMIN3)*PORCN2)+VAFN3)/12),(((((J50*12)-SMAXN4)*PORCN3)+VAFN4)/12))))</f>
        <v>5368.4498333333331</v>
      </c>
      <c r="L50" s="11">
        <v>2698</v>
      </c>
      <c r="M50" s="13">
        <f t="shared" si="6"/>
        <v>67302</v>
      </c>
    </row>
    <row r="51" spans="1:13" x14ac:dyDescent="0.2">
      <c r="A51" s="9">
        <v>44</v>
      </c>
      <c r="B51" s="20" t="s">
        <v>30</v>
      </c>
      <c r="C51" s="8" t="s">
        <v>138</v>
      </c>
      <c r="D51" s="21" t="s">
        <v>14</v>
      </c>
      <c r="E51" s="9" t="s">
        <v>46</v>
      </c>
      <c r="F51" s="8" t="s">
        <v>47</v>
      </c>
      <c r="G51" s="11">
        <v>35000</v>
      </c>
      <c r="H51" s="11">
        <f t="shared" si="4"/>
        <v>1004.5</v>
      </c>
      <c r="I51" s="11">
        <f t="shared" si="5"/>
        <v>1064</v>
      </c>
      <c r="J51" s="11" cm="1">
        <f t="array" ref="J51">G51-(G51*TSS)</f>
        <v>32931.5</v>
      </c>
      <c r="K51" s="12">
        <f t="shared" ref="K51" si="42"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11">
        <v>5093.5</v>
      </c>
      <c r="M51" s="13">
        <f t="shared" si="6"/>
        <v>29906.5</v>
      </c>
    </row>
    <row r="52" spans="1:13" x14ac:dyDescent="0.2">
      <c r="A52" s="9">
        <v>45</v>
      </c>
      <c r="B52" s="20" t="s">
        <v>140</v>
      </c>
      <c r="C52" s="8" t="s">
        <v>66</v>
      </c>
      <c r="D52" s="21" t="s">
        <v>14</v>
      </c>
      <c r="E52" s="9" t="s">
        <v>46</v>
      </c>
      <c r="F52" s="8" t="s">
        <v>117</v>
      </c>
      <c r="G52" s="11">
        <v>31500</v>
      </c>
      <c r="H52" s="11">
        <f t="shared" si="4"/>
        <v>904.05</v>
      </c>
      <c r="I52" s="11">
        <f t="shared" si="5"/>
        <v>957.6</v>
      </c>
      <c r="J52" s="11" cm="1">
        <f t="array" ref="J52">G52-(G52*TSS)</f>
        <v>29638.35</v>
      </c>
      <c r="K52" s="12">
        <f t="shared" ref="K52" si="43">IF((J52*12)&lt;=SMAX,0,IF(AND((J52*12)&gt;=SMIN2,(J52*12)&lt;=SMAXN2),(((J52*12)-SMIN2)*PORCN1)/12,IF(AND((J52*12)&gt;=SMIN3,(J52*12)&lt;=SMAXN3),(((((J52*12)-SMIN3)*PORCN2)+VAFN3)/12),(((((J52*12)-SMAXN4)*PORCN3)+VAFN4)/12))))</f>
        <v>0</v>
      </c>
      <c r="L52" s="11">
        <v>6380</v>
      </c>
      <c r="M52" s="13">
        <f t="shared" si="6"/>
        <v>25120</v>
      </c>
    </row>
    <row r="53" spans="1:13" x14ac:dyDescent="0.2">
      <c r="A53" s="9">
        <v>46</v>
      </c>
      <c r="B53" s="20" t="s">
        <v>21</v>
      </c>
      <c r="C53" s="8" t="s">
        <v>142</v>
      </c>
      <c r="D53" s="21" t="s">
        <v>15</v>
      </c>
      <c r="E53" s="9" t="s">
        <v>46</v>
      </c>
      <c r="F53" s="8" t="s">
        <v>72</v>
      </c>
      <c r="G53" s="11">
        <v>65000</v>
      </c>
      <c r="H53" s="11">
        <f t="shared" si="4"/>
        <v>1865.5</v>
      </c>
      <c r="I53" s="11">
        <f t="shared" si="5"/>
        <v>1976</v>
      </c>
      <c r="J53" s="11" cm="1">
        <f t="array" ref="J53">G53-(G53*TSS)</f>
        <v>61158.5</v>
      </c>
      <c r="K53" s="12">
        <f t="shared" ref="K53" si="44">IF((J53*12)&lt;=SMAX,0,IF(AND((J53*12)&gt;=SMIN2,(J53*12)&lt;=SMAXN2),(((J53*12)-SMIN2)*PORCN1)/12,IF(AND((J53*12)&gt;=SMIN3,(J53*12)&lt;=SMAXN3),(((((J53*12)-SMIN3)*PORCN2)+VAFN3)/12),(((((J53*12)-SMAXN4)*PORCN3)+VAFN4)/12))))</f>
        <v>4427.5498333333335</v>
      </c>
      <c r="L53" s="11">
        <v>3832.83</v>
      </c>
      <c r="M53" s="13">
        <f t="shared" si="6"/>
        <v>61167.17</v>
      </c>
    </row>
    <row r="54" spans="1:13" x14ac:dyDescent="0.2">
      <c r="A54" s="9">
        <v>47</v>
      </c>
      <c r="B54" s="20" t="s">
        <v>143</v>
      </c>
      <c r="C54" s="8" t="s">
        <v>144</v>
      </c>
      <c r="D54" s="21" t="s">
        <v>14</v>
      </c>
      <c r="E54" s="9" t="s">
        <v>46</v>
      </c>
      <c r="F54" s="8" t="s">
        <v>50</v>
      </c>
      <c r="G54" s="11">
        <v>31500</v>
      </c>
      <c r="H54" s="11">
        <f t="shared" si="4"/>
        <v>904.05</v>
      </c>
      <c r="I54" s="11">
        <f t="shared" si="5"/>
        <v>957.6</v>
      </c>
      <c r="J54" s="11" cm="1">
        <f t="array" ref="J54">G54-(G54*TSS)</f>
        <v>29638.35</v>
      </c>
      <c r="K54" s="12">
        <f t="shared" ref="K54" si="45"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11">
        <v>1886.65</v>
      </c>
      <c r="M54" s="13">
        <f t="shared" si="6"/>
        <v>29613.35</v>
      </c>
    </row>
    <row r="55" spans="1:13" x14ac:dyDescent="0.2">
      <c r="A55" s="9">
        <v>48</v>
      </c>
      <c r="B55" s="20" t="s">
        <v>145</v>
      </c>
      <c r="C55" s="8" t="s">
        <v>146</v>
      </c>
      <c r="D55" s="21" t="s">
        <v>14</v>
      </c>
      <c r="E55" s="9" t="s">
        <v>46</v>
      </c>
      <c r="F55" s="8" t="s">
        <v>41</v>
      </c>
      <c r="G55" s="11">
        <v>110000</v>
      </c>
      <c r="H55" s="11">
        <f t="shared" si="4"/>
        <v>3157</v>
      </c>
      <c r="I55" s="11">
        <f t="shared" si="5"/>
        <v>3344</v>
      </c>
      <c r="J55" s="11" cm="1">
        <f t="array" ref="J55">G55-(G55*TSS)</f>
        <v>103499</v>
      </c>
      <c r="K55" s="12">
        <f t="shared" ref="K55" si="46">IF((J55*12)&lt;=SMAX,0,IF(AND((J55*12)&gt;=SMIN2,(J55*12)&lt;=SMAXN2),(((J55*12)-SMIN2)*PORCN1)/12,IF(AND((J55*12)&gt;=SMIN3,(J55*12)&lt;=SMAXN3),(((((J55*12)-SMIN3)*PORCN2)+VAFN3)/12),(((((J55*12)-SMAXN4)*PORCN3)+VAFN4)/12))))</f>
        <v>14457.687291666667</v>
      </c>
      <c r="L55" s="11">
        <v>19621.04</v>
      </c>
      <c r="M55" s="13">
        <f t="shared" si="6"/>
        <v>90378.959999999992</v>
      </c>
    </row>
    <row r="56" spans="1:13" x14ac:dyDescent="0.2">
      <c r="A56" s="9">
        <v>49</v>
      </c>
      <c r="B56" s="20" t="s">
        <v>147</v>
      </c>
      <c r="C56" s="8" t="s">
        <v>148</v>
      </c>
      <c r="D56" s="21" t="s">
        <v>15</v>
      </c>
      <c r="E56" s="9" t="s">
        <v>46</v>
      </c>
      <c r="F56" s="8" t="s">
        <v>53</v>
      </c>
      <c r="G56" s="11">
        <v>35000</v>
      </c>
      <c r="H56" s="11">
        <f t="shared" si="4"/>
        <v>1004.5</v>
      </c>
      <c r="I56" s="11">
        <f t="shared" si="5"/>
        <v>1064</v>
      </c>
      <c r="J56" s="11" cm="1">
        <f t="array" ref="J56">G56-(G56*TSS)</f>
        <v>32931.5</v>
      </c>
      <c r="K56" s="12">
        <f t="shared" ref="K56" si="47"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11">
        <v>10792.41</v>
      </c>
      <c r="M56" s="13">
        <f t="shared" si="6"/>
        <v>24207.59</v>
      </c>
    </row>
    <row r="57" spans="1:13" x14ac:dyDescent="0.2">
      <c r="A57" s="9">
        <v>50</v>
      </c>
      <c r="B57" s="20" t="s">
        <v>149</v>
      </c>
      <c r="C57" s="8" t="s">
        <v>66</v>
      </c>
      <c r="D57" s="21" t="s">
        <v>14</v>
      </c>
      <c r="E57" s="9" t="s">
        <v>46</v>
      </c>
      <c r="F57" s="8" t="s">
        <v>117</v>
      </c>
      <c r="G57" s="11">
        <v>35000</v>
      </c>
      <c r="H57" s="11">
        <f t="shared" si="4"/>
        <v>1004.5</v>
      </c>
      <c r="I57" s="11">
        <f t="shared" si="5"/>
        <v>1064</v>
      </c>
      <c r="J57" s="11" cm="1">
        <f t="array" ref="J57">G57-(G57*TSS)</f>
        <v>32931.5</v>
      </c>
      <c r="K57" s="12">
        <f t="shared" ref="K57" si="48"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11">
        <v>2093.5</v>
      </c>
      <c r="M57" s="13">
        <f t="shared" si="6"/>
        <v>32906.5</v>
      </c>
    </row>
    <row r="58" spans="1:13" x14ac:dyDescent="0.2">
      <c r="A58" s="9">
        <v>51</v>
      </c>
      <c r="B58" s="20" t="s">
        <v>150</v>
      </c>
      <c r="C58" s="8" t="s">
        <v>135</v>
      </c>
      <c r="D58" s="21" t="s">
        <v>15</v>
      </c>
      <c r="E58" s="9" t="s">
        <v>46</v>
      </c>
      <c r="F58" s="8" t="s">
        <v>69</v>
      </c>
      <c r="G58" s="11">
        <v>35000</v>
      </c>
      <c r="H58" s="11">
        <f t="shared" si="4"/>
        <v>1004.5</v>
      </c>
      <c r="I58" s="11">
        <f t="shared" si="5"/>
        <v>1064</v>
      </c>
      <c r="J58" s="11" cm="1">
        <f t="array" ref="J58">G58-(G58*TSS)</f>
        <v>32931.5</v>
      </c>
      <c r="K58" s="12">
        <f t="shared" ref="K58" si="49"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11">
        <v>13516.04</v>
      </c>
      <c r="M58" s="13">
        <f t="shared" si="6"/>
        <v>21483.96</v>
      </c>
    </row>
    <row r="59" spans="1:13" x14ac:dyDescent="0.2">
      <c r="A59" s="9">
        <v>52</v>
      </c>
      <c r="B59" s="20" t="s">
        <v>151</v>
      </c>
      <c r="C59" s="8" t="s">
        <v>152</v>
      </c>
      <c r="D59" s="21" t="s">
        <v>14</v>
      </c>
      <c r="E59" s="9" t="s">
        <v>46</v>
      </c>
      <c r="F59" s="8" t="s">
        <v>86</v>
      </c>
      <c r="G59" s="11">
        <v>20000</v>
      </c>
      <c r="H59" s="11">
        <f t="shared" si="4"/>
        <v>574</v>
      </c>
      <c r="I59" s="11">
        <f t="shared" si="5"/>
        <v>608</v>
      </c>
      <c r="J59" s="11" cm="1">
        <f t="array" ref="J59">G59-(G59*TSS)</f>
        <v>18818</v>
      </c>
      <c r="K59" s="12">
        <f t="shared" ref="K59" si="50"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11">
        <v>8294.0499999999993</v>
      </c>
      <c r="M59" s="13">
        <f t="shared" si="6"/>
        <v>11705.95</v>
      </c>
    </row>
    <row r="60" spans="1:13" x14ac:dyDescent="0.2">
      <c r="A60" s="9">
        <v>53</v>
      </c>
      <c r="B60" s="20" t="s">
        <v>153</v>
      </c>
      <c r="C60" s="8" t="s">
        <v>152</v>
      </c>
      <c r="D60" s="21" t="s">
        <v>14</v>
      </c>
      <c r="E60" s="9" t="s">
        <v>46</v>
      </c>
      <c r="F60" s="8" t="s">
        <v>133</v>
      </c>
      <c r="G60" s="11">
        <v>20000</v>
      </c>
      <c r="H60" s="11">
        <f t="shared" si="4"/>
        <v>574</v>
      </c>
      <c r="I60" s="11">
        <f t="shared" si="5"/>
        <v>608</v>
      </c>
      <c r="J60" s="11" cm="1">
        <f t="array" ref="J60">G60-(G60*TSS)</f>
        <v>18818</v>
      </c>
      <c r="K60" s="12">
        <f t="shared" ref="K60" si="51">IF((J60*12)&lt;=SMAX,0,IF(AND((J60*12)&gt;=SMIN2,(J60*12)&lt;=SMAXN2),(((J60*12)-SMIN2)*PORCN1)/12,IF(AND((J60*12)&gt;=SMIN3,(J60*12)&lt;=SMAXN3),(((((J60*12)-SMIN3)*PORCN2)+VAFN3)/12),(((((J60*12)-SMAXN4)*PORCN3)+VAFN4)/12))))</f>
        <v>0</v>
      </c>
      <c r="L60" s="11">
        <v>1886.65</v>
      </c>
      <c r="M60" s="13">
        <f t="shared" si="6"/>
        <v>18113.349999999999</v>
      </c>
    </row>
    <row r="61" spans="1:13" x14ac:dyDescent="0.2">
      <c r="A61" s="9">
        <v>54</v>
      </c>
      <c r="B61" s="20" t="s">
        <v>154</v>
      </c>
      <c r="C61" s="8" t="s">
        <v>155</v>
      </c>
      <c r="D61" s="21" t="s">
        <v>14</v>
      </c>
      <c r="E61" s="9" t="s">
        <v>46</v>
      </c>
      <c r="F61" s="8" t="s">
        <v>139</v>
      </c>
      <c r="G61" s="11">
        <v>75000</v>
      </c>
      <c r="H61" s="11">
        <f t="shared" si="4"/>
        <v>2152.5</v>
      </c>
      <c r="I61" s="11">
        <f t="shared" si="5"/>
        <v>2280</v>
      </c>
      <c r="J61" s="11" cm="1">
        <f t="array" ref="J61">G61-(G61*TSS)</f>
        <v>70567.5</v>
      </c>
      <c r="K61" s="12">
        <f t="shared" ref="K61" si="52">IF((J61*12)&lt;=SMAX,0,IF(AND((J61*12)&gt;=SMIN2,(J61*12)&lt;=SMAXN2),(((J61*12)-SMIN2)*PORCN1)/12,IF(AND((J61*12)&gt;=SMIN3,(J61*12)&lt;=SMAXN3),(((((J61*12)-SMIN3)*PORCN2)+VAFN3)/12),(((((J61*12)-SMAXN4)*PORCN3)+VAFN4)/12))))</f>
        <v>6309.3498333333337</v>
      </c>
      <c r="L61" s="11">
        <v>42185.01</v>
      </c>
      <c r="M61" s="13">
        <f t="shared" si="6"/>
        <v>32814.99</v>
      </c>
    </row>
    <row r="62" spans="1:13" x14ac:dyDescent="0.2">
      <c r="A62" s="9">
        <v>55</v>
      </c>
      <c r="B62" s="20" t="s">
        <v>156</v>
      </c>
      <c r="C62" s="8" t="s">
        <v>60</v>
      </c>
      <c r="D62" s="21" t="s">
        <v>14</v>
      </c>
      <c r="E62" s="9" t="s">
        <v>46</v>
      </c>
      <c r="F62" s="8" t="s">
        <v>61</v>
      </c>
      <c r="G62" s="11">
        <v>16500</v>
      </c>
      <c r="H62" s="11">
        <f t="shared" si="4"/>
        <v>473.55</v>
      </c>
      <c r="I62" s="11">
        <f t="shared" si="5"/>
        <v>501.6</v>
      </c>
      <c r="J62" s="11" cm="1">
        <f t="array" ref="J62">G62-(G62*TSS)</f>
        <v>15524.85</v>
      </c>
      <c r="K62" s="12">
        <f t="shared" ref="K62" si="53">IF((J62*12)&lt;=SMAX,0,IF(AND((J62*12)&gt;=SMIN2,(J62*12)&lt;=SMAXN2),(((J62*12)-SMIN2)*PORCN1)/12,IF(AND((J62*12)&gt;=SMIN3,(J62*12)&lt;=SMAXN3),(((((J62*12)-SMIN3)*PORCN2)+VAFN3)/12),(((((J62*12)-SMAXN4)*PORCN3)+VAFN4)/12))))</f>
        <v>0</v>
      </c>
      <c r="L62" s="11">
        <v>3670.95</v>
      </c>
      <c r="M62" s="13">
        <f t="shared" si="6"/>
        <v>12829.05</v>
      </c>
    </row>
    <row r="63" spans="1:13" x14ac:dyDescent="0.2">
      <c r="A63" s="9">
        <v>56</v>
      </c>
      <c r="B63" s="20" t="s">
        <v>157</v>
      </c>
      <c r="C63" s="8" t="s">
        <v>123</v>
      </c>
      <c r="D63" s="21" t="s">
        <v>15</v>
      </c>
      <c r="E63" s="9" t="s">
        <v>46</v>
      </c>
      <c r="F63" s="8" t="s">
        <v>54</v>
      </c>
      <c r="G63" s="11">
        <v>40000</v>
      </c>
      <c r="H63" s="11">
        <f t="shared" si="4"/>
        <v>1148</v>
      </c>
      <c r="I63" s="11">
        <f t="shared" si="5"/>
        <v>1216</v>
      </c>
      <c r="J63" s="11" cm="1">
        <f t="array" ref="J63">G63-(G63*TSS)</f>
        <v>37636</v>
      </c>
      <c r="K63" s="12">
        <f t="shared" ref="K63" si="54">IF((J63*12)&lt;=SMAX,0,IF(AND((J63*12)&gt;=SMIN2,(J63*12)&lt;=SMAXN2),(((J63*12)-SMIN2)*PORCN1)/12,IF(AND((J63*12)&gt;=SMIN3,(J63*12)&lt;=SMAXN3),(((((J63*12)-SMIN3)*PORCN2)+VAFN3)/12),(((((J63*12)-SMAXN4)*PORCN3)+VAFN4)/12))))</f>
        <v>442.64987499999984</v>
      </c>
      <c r="L63" s="11">
        <v>2093.5</v>
      </c>
      <c r="M63" s="13">
        <f t="shared" si="6"/>
        <v>37906.5</v>
      </c>
    </row>
    <row r="64" spans="1:13" x14ac:dyDescent="0.2">
      <c r="A64" s="9">
        <v>57</v>
      </c>
      <c r="B64" s="20" t="s">
        <v>158</v>
      </c>
      <c r="C64" s="8" t="s">
        <v>159</v>
      </c>
      <c r="D64" s="21" t="s">
        <v>15</v>
      </c>
      <c r="E64" s="9" t="s">
        <v>46</v>
      </c>
      <c r="F64" s="8" t="s">
        <v>53</v>
      </c>
      <c r="G64" s="11">
        <v>45000</v>
      </c>
      <c r="H64" s="11">
        <f t="shared" si="4"/>
        <v>1291.5</v>
      </c>
      <c r="I64" s="11">
        <f t="shared" si="5"/>
        <v>1368</v>
      </c>
      <c r="J64" s="11" cm="1">
        <f t="array" ref="J64">G64-(G64*TSS)</f>
        <v>42340.5</v>
      </c>
      <c r="K64" s="12">
        <f t="shared" ref="K64" si="55">IF((J64*12)&lt;=SMAX,0,IF(AND((J64*12)&gt;=SMIN2,(J64*12)&lt;=SMAXN2),(((J64*12)-SMIN2)*PORCN1)/12,IF(AND((J64*12)&gt;=SMIN3,(J64*12)&lt;=SMAXN3),(((((J64*12)-SMIN3)*PORCN2)+VAFN3)/12),(((((J64*12)-SMAXN4)*PORCN3)+VAFN4)/12))))</f>
        <v>1148.3248749999998</v>
      </c>
      <c r="L64" s="11">
        <v>2093.5</v>
      </c>
      <c r="M64" s="13">
        <f t="shared" si="6"/>
        <v>42906.5</v>
      </c>
    </row>
    <row r="65" spans="1:13" x14ac:dyDescent="0.2">
      <c r="A65" s="9">
        <v>58</v>
      </c>
      <c r="B65" s="20" t="s">
        <v>160</v>
      </c>
      <c r="C65" s="8" t="s">
        <v>161</v>
      </c>
      <c r="D65" s="21" t="s">
        <v>14</v>
      </c>
      <c r="E65" s="9" t="s">
        <v>46</v>
      </c>
      <c r="F65" s="8" t="s">
        <v>72</v>
      </c>
      <c r="G65" s="11">
        <v>31500</v>
      </c>
      <c r="H65" s="11">
        <f t="shared" si="4"/>
        <v>904.05</v>
      </c>
      <c r="I65" s="11">
        <f t="shared" si="5"/>
        <v>957.6</v>
      </c>
      <c r="J65" s="11" cm="1">
        <f t="array" ref="J65">G65-(G65*TSS)</f>
        <v>29638.35</v>
      </c>
      <c r="K65" s="12">
        <f t="shared" ref="K65" si="56"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11">
        <v>2784.45</v>
      </c>
      <c r="M65" s="13">
        <f t="shared" si="6"/>
        <v>28715.55</v>
      </c>
    </row>
    <row r="66" spans="1:13" x14ac:dyDescent="0.2">
      <c r="A66" s="9">
        <v>59</v>
      </c>
      <c r="B66" s="20" t="s">
        <v>162</v>
      </c>
      <c r="C66" s="8" t="s">
        <v>163</v>
      </c>
      <c r="D66" s="21" t="s">
        <v>14</v>
      </c>
      <c r="E66" s="9" t="s">
        <v>46</v>
      </c>
      <c r="F66" s="8" t="s">
        <v>117</v>
      </c>
      <c r="G66" s="11">
        <v>31500</v>
      </c>
      <c r="H66" s="11">
        <f t="shared" si="4"/>
        <v>904.05</v>
      </c>
      <c r="I66" s="11">
        <f t="shared" si="5"/>
        <v>957.6</v>
      </c>
      <c r="J66" s="11" cm="1">
        <f t="array" ref="J66">G66-(G66*TSS)</f>
        <v>29638.35</v>
      </c>
      <c r="K66" s="12">
        <f t="shared" ref="K66" si="57"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11">
        <v>1207</v>
      </c>
      <c r="M66" s="13">
        <f t="shared" si="6"/>
        <v>30293</v>
      </c>
    </row>
    <row r="67" spans="1:13" x14ac:dyDescent="0.2">
      <c r="A67" s="9">
        <v>60</v>
      </c>
      <c r="B67" s="20" t="s">
        <v>27</v>
      </c>
      <c r="C67" s="8" t="s">
        <v>164</v>
      </c>
      <c r="D67" s="21" t="s">
        <v>14</v>
      </c>
      <c r="E67" s="9" t="s">
        <v>46</v>
      </c>
      <c r="F67" s="8" t="s">
        <v>169</v>
      </c>
      <c r="G67" s="11">
        <v>35000</v>
      </c>
      <c r="H67" s="11">
        <f t="shared" si="4"/>
        <v>1004.5</v>
      </c>
      <c r="I67" s="11">
        <f t="shared" si="5"/>
        <v>1064</v>
      </c>
      <c r="J67" s="11" cm="1">
        <f t="array" ref="J67">G67-(G67*TSS)</f>
        <v>32931.5</v>
      </c>
      <c r="K67" s="12">
        <f t="shared" ref="K67" si="58">IF((J67*12)&lt;=SMAX,0,IF(AND((J67*12)&gt;=SMIN2,(J67*12)&lt;=SMAXN2),(((J67*12)-SMIN2)*PORCN1)/12,IF(AND((J67*12)&gt;=SMIN3,(J67*12)&lt;=SMAXN3),(((((J67*12)-SMIN3)*PORCN2)+VAFN3)/12),(((((J67*12)-SMAXN4)*PORCN3)+VAFN4)/12))))</f>
        <v>0</v>
      </c>
      <c r="L67" s="11">
        <v>10766.85</v>
      </c>
      <c r="M67" s="13">
        <f t="shared" si="6"/>
        <v>24233.15</v>
      </c>
    </row>
    <row r="68" spans="1:13" x14ac:dyDescent="0.2">
      <c r="A68" s="9">
        <v>61</v>
      </c>
      <c r="B68" s="20" t="s">
        <v>165</v>
      </c>
      <c r="C68" s="8" t="s">
        <v>166</v>
      </c>
      <c r="D68" s="21" t="s">
        <v>14</v>
      </c>
      <c r="E68" s="9" t="s">
        <v>46</v>
      </c>
      <c r="F68" s="8" t="s">
        <v>86</v>
      </c>
      <c r="G68" s="11">
        <v>65000</v>
      </c>
      <c r="H68" s="11">
        <f t="shared" si="4"/>
        <v>1865.5</v>
      </c>
      <c r="I68" s="11">
        <f t="shared" si="5"/>
        <v>1976</v>
      </c>
      <c r="J68" s="11" cm="1">
        <f t="array" ref="J68">G68-(G68*TSS)</f>
        <v>61158.5</v>
      </c>
      <c r="K68" s="12">
        <f t="shared" ref="K68" si="59">IF((J68*12)&lt;=SMAX,0,IF(AND((J68*12)&gt;=SMIN2,(J68*12)&lt;=SMAXN2),(((J68*12)-SMIN2)*PORCN1)/12,IF(AND((J68*12)&gt;=SMIN3,(J68*12)&lt;=SMAXN3),(((((J68*12)-SMIN3)*PORCN2)+VAFN3)/12),(((((J68*12)-SMAXN4)*PORCN3)+VAFN4)/12))))</f>
        <v>4427.5498333333335</v>
      </c>
      <c r="L68" s="11">
        <v>1000.15</v>
      </c>
      <c r="M68" s="13">
        <f t="shared" si="6"/>
        <v>63999.85</v>
      </c>
    </row>
    <row r="69" spans="1:13" x14ac:dyDescent="0.2">
      <c r="A69" s="9">
        <v>62</v>
      </c>
      <c r="B69" s="20" t="s">
        <v>167</v>
      </c>
      <c r="C69" s="8" t="s">
        <v>168</v>
      </c>
      <c r="D69" s="21" t="s">
        <v>15</v>
      </c>
      <c r="E69" s="9" t="s">
        <v>46</v>
      </c>
      <c r="F69" s="8" t="s">
        <v>79</v>
      </c>
      <c r="G69" s="11">
        <v>31500</v>
      </c>
      <c r="H69" s="11">
        <f t="shared" si="4"/>
        <v>904.05</v>
      </c>
      <c r="I69" s="11">
        <f t="shared" si="5"/>
        <v>957.6</v>
      </c>
      <c r="J69" s="11" cm="1">
        <f t="array" ref="J69">G69-(G69*TSS)</f>
        <v>29638.35</v>
      </c>
      <c r="K69" s="12">
        <f t="shared" ref="K69" si="60">IF((J69*12)&lt;=SMAX,0,IF(AND((J69*12)&gt;=SMIN2,(J69*12)&lt;=SMAXN2),(((J69*12)-SMIN2)*PORCN1)/12,IF(AND((J69*12)&gt;=SMIN3,(J69*12)&lt;=SMAXN3),(((((J69*12)-SMIN3)*PORCN2)+VAFN3)/12),(((((J69*12)-SMAXN4)*PORCN3)+VAFN4)/12))))</f>
        <v>0</v>
      </c>
      <c r="L69" s="11">
        <v>2831.65</v>
      </c>
      <c r="M69" s="13">
        <f t="shared" si="6"/>
        <v>28668.35</v>
      </c>
    </row>
    <row r="70" spans="1:13" x14ac:dyDescent="0.2">
      <c r="A70" s="9">
        <v>63</v>
      </c>
      <c r="B70" s="20" t="s">
        <v>170</v>
      </c>
      <c r="C70" s="8" t="s">
        <v>171</v>
      </c>
      <c r="D70" s="21" t="s">
        <v>14</v>
      </c>
      <c r="E70" s="9" t="s">
        <v>46</v>
      </c>
      <c r="F70" s="8" t="s">
        <v>54</v>
      </c>
      <c r="G70" s="11">
        <v>70000</v>
      </c>
      <c r="H70" s="11">
        <f t="shared" si="4"/>
        <v>2009</v>
      </c>
      <c r="I70" s="11">
        <f t="shared" si="5"/>
        <v>2128</v>
      </c>
      <c r="J70" s="11" cm="1">
        <f t="array" ref="J70">G70-(G70*TSS)</f>
        <v>65863</v>
      </c>
      <c r="K70" s="12">
        <f t="shared" ref="K70" si="61">IF((J70*12)&lt;=SMAX,0,IF(AND((J70*12)&gt;=SMIN2,(J70*12)&lt;=SMAXN2),(((J70*12)-SMIN2)*PORCN1)/12,IF(AND((J70*12)&gt;=SMIN3,(J70*12)&lt;=SMAXN3),(((((J70*12)-SMIN3)*PORCN2)+VAFN3)/12),(((((J70*12)-SMAXN4)*PORCN3)+VAFN4)/12))))</f>
        <v>5368.4498333333331</v>
      </c>
      <c r="L70" s="11">
        <v>5173.66</v>
      </c>
      <c r="M70" s="13">
        <f t="shared" si="6"/>
        <v>64826.34</v>
      </c>
    </row>
    <row r="71" spans="1:13" x14ac:dyDescent="0.2">
      <c r="A71" s="9">
        <v>64</v>
      </c>
      <c r="B71" s="20" t="s">
        <v>172</v>
      </c>
      <c r="C71" s="8" t="s">
        <v>173</v>
      </c>
      <c r="D71" s="21" t="s">
        <v>15</v>
      </c>
      <c r="E71" s="9" t="s">
        <v>46</v>
      </c>
      <c r="F71" s="8" t="s">
        <v>69</v>
      </c>
      <c r="G71" s="11">
        <v>31500</v>
      </c>
      <c r="H71" s="11">
        <f t="shared" si="4"/>
        <v>904.05</v>
      </c>
      <c r="I71" s="11">
        <f t="shared" si="5"/>
        <v>957.6</v>
      </c>
      <c r="J71" s="11" cm="1">
        <f t="array" ref="J71">G71-(G71*TSS)</f>
        <v>29638.35</v>
      </c>
      <c r="K71" s="12">
        <f t="shared" ref="K71" si="62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11">
        <v>1886.65</v>
      </c>
      <c r="M71" s="13">
        <f t="shared" si="6"/>
        <v>29613.35</v>
      </c>
    </row>
    <row r="72" spans="1:13" x14ac:dyDescent="0.2">
      <c r="A72" s="9">
        <v>65</v>
      </c>
      <c r="B72" s="20" t="s">
        <v>174</v>
      </c>
      <c r="C72" s="8" t="s">
        <v>128</v>
      </c>
      <c r="D72" s="21" t="s">
        <v>14</v>
      </c>
      <c r="E72" s="9" t="s">
        <v>46</v>
      </c>
      <c r="F72" s="8" t="s">
        <v>133</v>
      </c>
      <c r="G72" s="11">
        <v>27090</v>
      </c>
      <c r="H72" s="11">
        <f t="shared" si="4"/>
        <v>777.48299999999995</v>
      </c>
      <c r="I72" s="11">
        <f t="shared" si="5"/>
        <v>823.53599999999994</v>
      </c>
      <c r="J72" s="11" cm="1">
        <f t="array" ref="J72">G72-(G72*TSS)</f>
        <v>25488.981</v>
      </c>
      <c r="K72" s="12">
        <f t="shared" ref="K72" si="63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11">
        <v>5715.42</v>
      </c>
      <c r="M72" s="13">
        <f t="shared" si="6"/>
        <v>21374.58</v>
      </c>
    </row>
    <row r="73" spans="1:13" x14ac:dyDescent="0.2">
      <c r="A73" s="9">
        <v>66</v>
      </c>
      <c r="B73" s="20" t="s">
        <v>28</v>
      </c>
      <c r="C73" s="8" t="s">
        <v>175</v>
      </c>
      <c r="D73" s="21" t="s">
        <v>14</v>
      </c>
      <c r="E73" s="9" t="s">
        <v>46</v>
      </c>
      <c r="F73" s="8" t="s">
        <v>115</v>
      </c>
      <c r="G73" s="11">
        <v>31500</v>
      </c>
      <c r="H73" s="11">
        <f t="shared" si="4"/>
        <v>904.05</v>
      </c>
      <c r="I73" s="11">
        <f t="shared" si="5"/>
        <v>957.6</v>
      </c>
      <c r="J73" s="11" cm="1">
        <f t="array" ref="J73">G73-(G73*TSS)</f>
        <v>29638.35</v>
      </c>
      <c r="K73" s="12">
        <v>23001.06</v>
      </c>
      <c r="L73" s="11">
        <v>28887.24</v>
      </c>
      <c r="M73" s="13">
        <f t="shared" si="6"/>
        <v>2612.7599999999984</v>
      </c>
    </row>
    <row r="74" spans="1:13" x14ac:dyDescent="0.2">
      <c r="A74" s="9">
        <v>67</v>
      </c>
      <c r="B74" s="20" t="s">
        <v>176</v>
      </c>
      <c r="C74" s="8" t="s">
        <v>177</v>
      </c>
      <c r="D74" s="21" t="s">
        <v>14</v>
      </c>
      <c r="E74" s="9" t="s">
        <v>46</v>
      </c>
      <c r="F74" s="8" t="s">
        <v>115</v>
      </c>
      <c r="G74" s="11">
        <v>31500</v>
      </c>
      <c r="H74" s="11">
        <f t="shared" si="4"/>
        <v>904.05</v>
      </c>
      <c r="I74" s="11">
        <f t="shared" si="5"/>
        <v>957.6</v>
      </c>
      <c r="J74" s="11" cm="1">
        <f t="array" ref="J74">G74-(G74*TSS)</f>
        <v>29638.35</v>
      </c>
      <c r="K74" s="12">
        <f t="shared" ref="K74" si="64">IF((J74*12)&lt;=SMAX,0,IF(AND((J74*12)&gt;=SMIN2,(J74*12)&lt;=SMAXN2),(((J74*12)-SMIN2)*PORCN1)/12,IF(AND((J74*12)&gt;=SMIN3,(J74*12)&lt;=SMAXN3),(((((J74*12)-SMIN3)*PORCN2)+VAFN3)/12),(((((J74*12)-SMAXN4)*PORCN3)+VAFN4)/12))))</f>
        <v>0</v>
      </c>
      <c r="L74" s="11">
        <v>8294.0499999999993</v>
      </c>
      <c r="M74" s="13">
        <f t="shared" si="6"/>
        <v>23205.95</v>
      </c>
    </row>
    <row r="75" spans="1:13" x14ac:dyDescent="0.2">
      <c r="A75" s="9">
        <v>68</v>
      </c>
      <c r="B75" s="20" t="s">
        <v>178</v>
      </c>
      <c r="C75" s="8" t="s">
        <v>179</v>
      </c>
      <c r="D75" s="21" t="s">
        <v>14</v>
      </c>
      <c r="E75" s="9" t="s">
        <v>46</v>
      </c>
      <c r="F75" s="8" t="s">
        <v>50</v>
      </c>
      <c r="G75" s="11">
        <v>45000</v>
      </c>
      <c r="H75" s="11">
        <f t="shared" si="4"/>
        <v>1291.5</v>
      </c>
      <c r="I75" s="11">
        <f t="shared" si="5"/>
        <v>1368</v>
      </c>
      <c r="J75" s="11" cm="1">
        <f t="array" ref="J75">G75-(G75*TSS)</f>
        <v>42340.5</v>
      </c>
      <c r="K75" s="12">
        <f t="shared" ref="K75" si="65">IF((J75*12)&lt;=SMAX,0,IF(AND((J75*12)&gt;=SMIN2,(J75*12)&lt;=SMAXN2),(((J75*12)-SMIN2)*PORCN1)/12,IF(AND((J75*12)&gt;=SMIN3,(J75*12)&lt;=SMAXN3),(((((J75*12)-SMIN3)*PORCN2)+VAFN3)/12),(((((J75*12)-SMAXN4)*PORCN3)+VAFN4)/12))))</f>
        <v>1148.3248749999998</v>
      </c>
      <c r="L75" s="11">
        <v>1886.65</v>
      </c>
      <c r="M75" s="13">
        <f t="shared" si="6"/>
        <v>43113.35</v>
      </c>
    </row>
    <row r="76" spans="1:13" x14ac:dyDescent="0.2">
      <c r="A76" s="9">
        <v>69</v>
      </c>
      <c r="B76" s="20" t="s">
        <v>180</v>
      </c>
      <c r="C76" s="8" t="s">
        <v>181</v>
      </c>
      <c r="D76" s="21" t="s">
        <v>14</v>
      </c>
      <c r="E76" s="9" t="s">
        <v>46</v>
      </c>
      <c r="F76" s="8" t="s">
        <v>139</v>
      </c>
      <c r="G76" s="11">
        <v>31500</v>
      </c>
      <c r="H76" s="11">
        <f t="shared" ref="H76:H136" si="66">2.87%*G76</f>
        <v>904.05</v>
      </c>
      <c r="I76" s="11">
        <f t="shared" ref="I76:I136" si="67">3.04%*G76</f>
        <v>957.6</v>
      </c>
      <c r="J76" s="11" cm="1">
        <f t="array" ref="J76">G76-(G76*TSS)</f>
        <v>29638.35</v>
      </c>
      <c r="K76" s="12">
        <f t="shared" ref="K76" si="68">IF((J76*12)&lt;=SMAX,0,IF(AND((J76*12)&gt;=SMIN2,(J76*12)&lt;=SMAXN2),(((J76*12)-SMIN2)*PORCN1)/12,IF(AND((J76*12)&gt;=SMIN3,(J76*12)&lt;=SMAXN3),(((((J76*12)-SMIN3)*PORCN2)+VAFN3)/12),(((((J76*12)-SMAXN4)*PORCN3)+VAFN4)/12))))</f>
        <v>0</v>
      </c>
      <c r="L76" s="11">
        <v>9530.4500000000007</v>
      </c>
      <c r="M76" s="13">
        <f t="shared" ref="M76:M136" si="69">+G76-L76</f>
        <v>21969.55</v>
      </c>
    </row>
    <row r="77" spans="1:13" x14ac:dyDescent="0.2">
      <c r="A77" s="9">
        <v>70</v>
      </c>
      <c r="B77" s="20" t="s">
        <v>182</v>
      </c>
      <c r="C77" s="8" t="s">
        <v>161</v>
      </c>
      <c r="D77" s="21" t="s">
        <v>14</v>
      </c>
      <c r="E77" s="9" t="s">
        <v>46</v>
      </c>
      <c r="F77" s="8" t="s">
        <v>100</v>
      </c>
      <c r="G77" s="11">
        <v>31500</v>
      </c>
      <c r="H77" s="11">
        <f t="shared" si="66"/>
        <v>904.05</v>
      </c>
      <c r="I77" s="11">
        <f t="shared" si="67"/>
        <v>957.6</v>
      </c>
      <c r="J77" s="11" cm="1">
        <f t="array" ref="J77">G77-(G77*TSS)</f>
        <v>29638.35</v>
      </c>
      <c r="K77" s="12">
        <f t="shared" ref="K77" si="70">IF((J77*12)&lt;=SMAX,0,IF(AND((J77*12)&gt;=SMIN2,(J77*12)&lt;=SMAXN2),(((J77*12)-SMIN2)*PORCN1)/12,IF(AND((J77*12)&gt;=SMIN3,(J77*12)&lt;=SMAXN3),(((((J77*12)-SMIN3)*PORCN2)+VAFN3)/12),(((((J77*12)-SMAXN4)*PORCN3)+VAFN4)/12))))</f>
        <v>0</v>
      </c>
      <c r="L77" s="11">
        <v>852.4</v>
      </c>
      <c r="M77" s="13">
        <f t="shared" si="69"/>
        <v>30647.599999999999</v>
      </c>
    </row>
    <row r="78" spans="1:13" x14ac:dyDescent="0.2">
      <c r="A78" s="9">
        <v>71</v>
      </c>
      <c r="B78" s="20" t="s">
        <v>183</v>
      </c>
      <c r="C78" s="8" t="s">
        <v>184</v>
      </c>
      <c r="D78" s="21" t="s">
        <v>14</v>
      </c>
      <c r="E78" s="9" t="s">
        <v>46</v>
      </c>
      <c r="F78" s="8" t="s">
        <v>188</v>
      </c>
      <c r="G78" s="11">
        <v>70000</v>
      </c>
      <c r="H78" s="11">
        <f t="shared" si="66"/>
        <v>2009</v>
      </c>
      <c r="I78" s="11">
        <f t="shared" si="67"/>
        <v>2128</v>
      </c>
      <c r="J78" s="11" cm="1">
        <f t="array" ref="J78">G78-(G78*TSS)</f>
        <v>65863</v>
      </c>
      <c r="K78" s="12">
        <f t="shared" ref="K78" si="71">IF((J78*12)&lt;=SMAX,0,IF(AND((J78*12)&gt;=SMIN2,(J78*12)&lt;=SMAXN2),(((J78*12)-SMIN2)*PORCN1)/12,IF(AND((J78*12)&gt;=SMIN3,(J78*12)&lt;=SMAXN3),(((((J78*12)-SMIN3)*PORCN2)+VAFN3)/12),(((((J78*12)-SMAXN4)*PORCN3)+VAFN4)/12))))</f>
        <v>5368.4498333333331</v>
      </c>
      <c r="L78" s="11">
        <v>1901.02</v>
      </c>
      <c r="M78" s="13">
        <f t="shared" si="69"/>
        <v>68098.98</v>
      </c>
    </row>
    <row r="79" spans="1:13" x14ac:dyDescent="0.2">
      <c r="A79" s="9">
        <v>72</v>
      </c>
      <c r="B79" s="20" t="s">
        <v>185</v>
      </c>
      <c r="C79" s="8" t="s">
        <v>186</v>
      </c>
      <c r="D79" s="21" t="s">
        <v>14</v>
      </c>
      <c r="E79" s="9" t="s">
        <v>46</v>
      </c>
      <c r="F79" s="8" t="s">
        <v>190</v>
      </c>
      <c r="G79" s="11">
        <v>26250</v>
      </c>
      <c r="H79" s="11">
        <f t="shared" si="66"/>
        <v>753.375</v>
      </c>
      <c r="I79" s="11">
        <f t="shared" si="67"/>
        <v>798</v>
      </c>
      <c r="J79" s="11" cm="1">
        <f t="array" ref="J79">G79-(G79*TSS)</f>
        <v>24698.625</v>
      </c>
      <c r="K79" s="12">
        <f t="shared" ref="K79" si="72">IF((J79*12)&lt;=SMAX,0,IF(AND((J79*12)&gt;=SMIN2,(J79*12)&lt;=SMAXN2),(((J79*12)-SMIN2)*PORCN1)/12,IF(AND((J79*12)&gt;=SMIN3,(J79*12)&lt;=SMAXN3),(((((J79*12)-SMIN3)*PORCN2)+VAFN3)/12),(((((J79*12)-SMAXN4)*PORCN3)+VAFN4)/12))))</f>
        <v>0</v>
      </c>
      <c r="L79" s="11">
        <v>1886.65</v>
      </c>
      <c r="M79" s="13">
        <f t="shared" si="69"/>
        <v>24363.35</v>
      </c>
    </row>
    <row r="80" spans="1:13" x14ac:dyDescent="0.2">
      <c r="A80" s="9">
        <v>73</v>
      </c>
      <c r="B80" s="20" t="s">
        <v>187</v>
      </c>
      <c r="C80" s="8" t="s">
        <v>96</v>
      </c>
      <c r="D80" s="21" t="s">
        <v>14</v>
      </c>
      <c r="E80" s="9" t="s">
        <v>46</v>
      </c>
      <c r="F80" s="8" t="s">
        <v>54</v>
      </c>
      <c r="G80" s="11">
        <v>35000</v>
      </c>
      <c r="H80" s="11">
        <f t="shared" si="66"/>
        <v>1004.5</v>
      </c>
      <c r="I80" s="11">
        <f t="shared" si="67"/>
        <v>1064</v>
      </c>
      <c r="J80" s="11" cm="1">
        <f t="array" ref="J80">G80-(G80*TSS)</f>
        <v>32931.5</v>
      </c>
      <c r="K80" s="12">
        <f t="shared" ref="K80" si="73"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11">
        <v>1626.02</v>
      </c>
      <c r="M80" s="13">
        <f t="shared" si="69"/>
        <v>33373.980000000003</v>
      </c>
    </row>
    <row r="81" spans="1:13" x14ac:dyDescent="0.2">
      <c r="A81" s="9">
        <v>74</v>
      </c>
      <c r="B81" s="20" t="s">
        <v>189</v>
      </c>
      <c r="C81" s="8" t="s">
        <v>60</v>
      </c>
      <c r="D81" s="21" t="s">
        <v>14</v>
      </c>
      <c r="E81" s="9" t="s">
        <v>46</v>
      </c>
      <c r="F81" s="8" t="s">
        <v>61</v>
      </c>
      <c r="G81" s="11">
        <v>20000</v>
      </c>
      <c r="H81" s="11">
        <f t="shared" si="66"/>
        <v>574</v>
      </c>
      <c r="I81" s="11">
        <f t="shared" si="67"/>
        <v>608</v>
      </c>
      <c r="J81" s="11" cm="1">
        <f t="array" ref="J81">G81-(G81*TSS)</f>
        <v>18818</v>
      </c>
      <c r="K81" s="12">
        <f t="shared" ref="K81" si="74">IF((J81*12)&lt;=SMAX,0,IF(AND((J81*12)&gt;=SMIN2,(J81*12)&lt;=SMAXN2),(((J81*12)-SMIN2)*PORCN1)/12,IF(AND((J81*12)&gt;=SMIN3,(J81*12)&lt;=SMAXN3),(((((J81*12)-SMIN3)*PORCN2)+VAFN3)/12),(((((J81*12)-SMAXN4)*PORCN3)+VAFN4)/12))))</f>
        <v>0</v>
      </c>
      <c r="L81" s="11">
        <v>1886.65</v>
      </c>
      <c r="M81" s="13">
        <f t="shared" si="69"/>
        <v>18113.349999999999</v>
      </c>
    </row>
    <row r="82" spans="1:13" x14ac:dyDescent="0.2">
      <c r="A82" s="9">
        <v>75</v>
      </c>
      <c r="B82" s="20" t="s">
        <v>26</v>
      </c>
      <c r="C82" s="8" t="s">
        <v>191</v>
      </c>
      <c r="D82" s="21" t="s">
        <v>15</v>
      </c>
      <c r="E82" s="9" t="s">
        <v>46</v>
      </c>
      <c r="F82" s="8" t="s">
        <v>41</v>
      </c>
      <c r="G82" s="11">
        <v>65000</v>
      </c>
      <c r="H82" s="11">
        <f t="shared" si="66"/>
        <v>1865.5</v>
      </c>
      <c r="I82" s="11">
        <f t="shared" si="67"/>
        <v>1976</v>
      </c>
      <c r="J82" s="11" cm="1">
        <f t="array" ref="J82">G82-(G82*TSS)</f>
        <v>61158.5</v>
      </c>
      <c r="K82" s="12">
        <f t="shared" ref="K82" si="75">IF((J82*12)&lt;=SMAX,0,IF(AND((J82*12)&gt;=SMIN2,(J82*12)&lt;=SMAXN2),(((J82*12)-SMIN2)*PORCN1)/12,IF(AND((J82*12)&gt;=SMIN3,(J82*12)&lt;=SMAXN3),(((((J82*12)-SMIN3)*PORCN2)+VAFN3)/12),(((((J82*12)-SMAXN4)*PORCN3)+VAFN4)/12))))</f>
        <v>4427.5498333333335</v>
      </c>
      <c r="L82" s="11">
        <v>1886.65</v>
      </c>
      <c r="M82" s="13">
        <f t="shared" si="69"/>
        <v>63113.35</v>
      </c>
    </row>
    <row r="83" spans="1:13" x14ac:dyDescent="0.2">
      <c r="A83" s="9">
        <v>76</v>
      </c>
      <c r="B83" s="20" t="s">
        <v>25</v>
      </c>
      <c r="C83" s="8" t="s">
        <v>192</v>
      </c>
      <c r="D83" s="21" t="s">
        <v>15</v>
      </c>
      <c r="E83" s="9" t="s">
        <v>46</v>
      </c>
      <c r="F83" s="8" t="s">
        <v>86</v>
      </c>
      <c r="G83" s="11">
        <v>65000</v>
      </c>
      <c r="H83" s="11">
        <f t="shared" si="66"/>
        <v>1865.5</v>
      </c>
      <c r="I83" s="11">
        <f t="shared" si="67"/>
        <v>1976</v>
      </c>
      <c r="J83" s="11" cm="1">
        <f t="array" ref="J83">G83-(G83*TSS)</f>
        <v>61158.5</v>
      </c>
      <c r="K83" s="12">
        <f t="shared" ref="K83" si="76">IF((J83*12)&lt;=SMAX,0,IF(AND((J83*12)&gt;=SMIN2,(J83*12)&lt;=SMAXN2),(((J83*12)-SMIN2)*PORCN1)/12,IF(AND((J83*12)&gt;=SMIN3,(J83*12)&lt;=SMAXN3),(((((J83*12)-SMIN3)*PORCN2)+VAFN3)/12),(((((J83*12)-SMAXN4)*PORCN3)+VAFN4)/12))))</f>
        <v>4427.5498333333335</v>
      </c>
      <c r="L83" s="11">
        <v>3832.83</v>
      </c>
      <c r="M83" s="13">
        <f t="shared" si="69"/>
        <v>61167.17</v>
      </c>
    </row>
    <row r="84" spans="1:13" x14ac:dyDescent="0.2">
      <c r="A84" s="9">
        <v>77</v>
      </c>
      <c r="B84" s="20" t="s">
        <v>19</v>
      </c>
      <c r="C84" s="8" t="s">
        <v>193</v>
      </c>
      <c r="D84" s="21" t="s">
        <v>15</v>
      </c>
      <c r="E84" s="9" t="s">
        <v>46</v>
      </c>
      <c r="F84" s="8" t="s">
        <v>105</v>
      </c>
      <c r="G84" s="11">
        <v>75000</v>
      </c>
      <c r="H84" s="11">
        <f t="shared" si="66"/>
        <v>2152.5</v>
      </c>
      <c r="I84" s="11">
        <f t="shared" si="67"/>
        <v>2280</v>
      </c>
      <c r="J84" s="11" cm="1">
        <f t="array" ref="J84">G84-(G84*TSS)</f>
        <v>70567.5</v>
      </c>
      <c r="K84" s="12">
        <f t="shared" ref="K84" si="77">IF((J84*12)&lt;=SMAX,0,IF(AND((J84*12)&gt;=SMIN2,(J84*12)&lt;=SMAXN2),(((J84*12)-SMIN2)*PORCN1)/12,IF(AND((J84*12)&gt;=SMIN3,(J84*12)&lt;=SMAXN3),(((((J84*12)-SMIN3)*PORCN2)+VAFN3)/12),(((((J84*12)-SMAXN4)*PORCN3)+VAFN4)/12))))</f>
        <v>6309.3498333333337</v>
      </c>
      <c r="L84" s="11">
        <v>1886.65</v>
      </c>
      <c r="M84" s="13">
        <f t="shared" si="69"/>
        <v>73113.350000000006</v>
      </c>
    </row>
    <row r="85" spans="1:13" x14ac:dyDescent="0.2">
      <c r="A85" s="9">
        <v>78</v>
      </c>
      <c r="B85" s="20" t="s">
        <v>20</v>
      </c>
      <c r="C85" s="8" t="s">
        <v>194</v>
      </c>
      <c r="D85" s="21" t="s">
        <v>14</v>
      </c>
      <c r="E85" s="9" t="s">
        <v>46</v>
      </c>
      <c r="F85" s="8" t="s">
        <v>41</v>
      </c>
      <c r="G85" s="11">
        <v>70000</v>
      </c>
      <c r="H85" s="11">
        <f t="shared" si="66"/>
        <v>2009</v>
      </c>
      <c r="I85" s="11">
        <f t="shared" si="67"/>
        <v>2128</v>
      </c>
      <c r="J85" s="11" cm="1">
        <f t="array" ref="J85">G85-(G85*TSS)</f>
        <v>65863</v>
      </c>
      <c r="K85" s="12">
        <f t="shared" ref="K85" si="78">IF((J85*12)&lt;=SMAX,0,IF(AND((J85*12)&gt;=SMIN2,(J85*12)&lt;=SMAXN2),(((J85*12)-SMIN2)*PORCN1)/12,IF(AND((J85*12)&gt;=SMIN3,(J85*12)&lt;=SMAXN3),(((((J85*12)-SMIN3)*PORCN2)+VAFN3)/12),(((((J85*12)-SMAXN4)*PORCN3)+VAFN4)/12))))</f>
        <v>5368.4498333333331</v>
      </c>
      <c r="L85" s="11">
        <v>1886.65</v>
      </c>
      <c r="M85" s="13">
        <f t="shared" si="69"/>
        <v>68113.350000000006</v>
      </c>
    </row>
    <row r="86" spans="1:13" x14ac:dyDescent="0.2">
      <c r="A86" s="9">
        <v>79</v>
      </c>
      <c r="B86" s="20" t="s">
        <v>195</v>
      </c>
      <c r="C86" s="8" t="s">
        <v>76</v>
      </c>
      <c r="D86" s="21" t="s">
        <v>15</v>
      </c>
      <c r="E86" s="9" t="s">
        <v>46</v>
      </c>
      <c r="F86" s="8" t="s">
        <v>77</v>
      </c>
      <c r="G86" s="11">
        <v>26500</v>
      </c>
      <c r="H86" s="11">
        <f t="shared" si="66"/>
        <v>760.55</v>
      </c>
      <c r="I86" s="11">
        <f t="shared" si="67"/>
        <v>805.6</v>
      </c>
      <c r="J86" s="11" cm="1">
        <f t="array" ref="J86">G86-(G86*TSS)</f>
        <v>24933.85</v>
      </c>
      <c r="K86" s="12">
        <f t="shared" ref="K86" si="79">IF((J86*12)&lt;=SMAX,0,IF(AND((J86*12)&gt;=SMIN2,(J86*12)&lt;=SMAXN2),(((J86*12)-SMIN2)*PORCN1)/12,IF(AND((J86*12)&gt;=SMIN3,(J86*12)&lt;=SMAXN3),(((((J86*12)-SMIN3)*PORCN2)+VAFN3)/12),(((((J86*12)-SMAXN4)*PORCN3)+VAFN4)/12))))</f>
        <v>0</v>
      </c>
      <c r="L86" s="11">
        <v>6401.13</v>
      </c>
      <c r="M86" s="13">
        <f t="shared" si="69"/>
        <v>20098.87</v>
      </c>
    </row>
    <row r="87" spans="1:13" x14ac:dyDescent="0.2">
      <c r="A87" s="9">
        <v>80</v>
      </c>
      <c r="B87" s="20" t="s">
        <v>196</v>
      </c>
      <c r="C87" s="8" t="s">
        <v>197</v>
      </c>
      <c r="D87" s="21" t="s">
        <v>14</v>
      </c>
      <c r="E87" s="9" t="s">
        <v>46</v>
      </c>
      <c r="F87" s="8" t="s">
        <v>206</v>
      </c>
      <c r="G87" s="11">
        <v>70000</v>
      </c>
      <c r="H87" s="11">
        <f t="shared" si="66"/>
        <v>2009</v>
      </c>
      <c r="I87" s="11">
        <f t="shared" si="67"/>
        <v>2128</v>
      </c>
      <c r="J87" s="11" cm="1">
        <f t="array" ref="J87">G87-(G87*TSS)</f>
        <v>65863</v>
      </c>
      <c r="K87" s="12">
        <f t="shared" ref="K87" si="80">IF((J87*12)&lt;=SMAX,0,IF(AND((J87*12)&gt;=SMIN2,(J87*12)&lt;=SMAXN2),(((J87*12)-SMIN2)*PORCN1)/12,IF(AND((J87*12)&gt;=SMIN3,(J87*12)&lt;=SMAXN3),(((((J87*12)-SMIN3)*PORCN2)+VAFN3)/12),(((((J87*12)-SMAXN4)*PORCN3)+VAFN4)/12))))</f>
        <v>5368.4498333333331</v>
      </c>
      <c r="L87" s="11">
        <v>2093.5</v>
      </c>
      <c r="M87" s="13">
        <f t="shared" si="69"/>
        <v>67906.5</v>
      </c>
    </row>
    <row r="88" spans="1:13" x14ac:dyDescent="0.2">
      <c r="A88" s="9">
        <v>81</v>
      </c>
      <c r="B88" s="20" t="s">
        <v>198</v>
      </c>
      <c r="C88" s="8" t="s">
        <v>199</v>
      </c>
      <c r="D88" s="21" t="s">
        <v>14</v>
      </c>
      <c r="E88" s="9" t="s">
        <v>46</v>
      </c>
      <c r="F88" s="8" t="s">
        <v>91</v>
      </c>
      <c r="G88" s="11">
        <v>70000</v>
      </c>
      <c r="H88" s="11">
        <f t="shared" si="66"/>
        <v>2009</v>
      </c>
      <c r="I88" s="11">
        <f t="shared" si="67"/>
        <v>2128</v>
      </c>
      <c r="J88" s="11" cm="1">
        <f t="array" ref="J88">G88-(G88*TSS)</f>
        <v>65863</v>
      </c>
      <c r="K88" s="12">
        <f t="shared" ref="K88" si="81">IF((J88*12)&lt;=SMAX,0,IF(AND((J88*12)&gt;=SMIN2,(J88*12)&lt;=SMAXN2),(((J88*12)-SMIN2)*PORCN1)/12,IF(AND((J88*12)&gt;=SMIN3,(J88*12)&lt;=SMAXN3),(((((J88*12)-SMIN3)*PORCN2)+VAFN3)/12),(((((J88*12)-SMAXN4)*PORCN3)+VAFN4)/12))))</f>
        <v>5368.4498333333331</v>
      </c>
      <c r="L88" s="11">
        <v>320.5</v>
      </c>
      <c r="M88" s="13">
        <f t="shared" si="69"/>
        <v>69679.5</v>
      </c>
    </row>
    <row r="89" spans="1:13" x14ac:dyDescent="0.2">
      <c r="A89" s="9">
        <v>82</v>
      </c>
      <c r="B89" s="20" t="s">
        <v>200</v>
      </c>
      <c r="C89" s="8" t="s">
        <v>201</v>
      </c>
      <c r="D89" s="21" t="s">
        <v>14</v>
      </c>
      <c r="E89" s="9" t="s">
        <v>46</v>
      </c>
      <c r="F89" s="8" t="s">
        <v>211</v>
      </c>
      <c r="G89" s="11">
        <v>70000</v>
      </c>
      <c r="H89" s="11">
        <f t="shared" si="66"/>
        <v>2009</v>
      </c>
      <c r="I89" s="11">
        <f t="shared" si="67"/>
        <v>2128</v>
      </c>
      <c r="J89" s="11" cm="1">
        <f t="array" ref="J89">G89-(G89*TSS)</f>
        <v>65863</v>
      </c>
      <c r="K89" s="12">
        <f t="shared" ref="K89" si="82">IF((J89*12)&lt;=SMAX,0,IF(AND((J89*12)&gt;=SMIN2,(J89*12)&lt;=SMAXN2),(((J89*12)-SMIN2)*PORCN1)/12,IF(AND((J89*12)&gt;=SMIN3,(J89*12)&lt;=SMAXN3),(((((J89*12)-SMIN3)*PORCN2)+VAFN3)/12),(((((J89*12)-SMAXN4)*PORCN3)+VAFN4)/12))))</f>
        <v>5368.4498333333331</v>
      </c>
      <c r="L89" s="11">
        <v>3253</v>
      </c>
      <c r="M89" s="13">
        <f t="shared" si="69"/>
        <v>66747</v>
      </c>
    </row>
    <row r="90" spans="1:13" x14ac:dyDescent="0.2">
      <c r="A90" s="9">
        <v>83</v>
      </c>
      <c r="B90" s="20" t="s">
        <v>202</v>
      </c>
      <c r="C90" s="8" t="s">
        <v>203</v>
      </c>
      <c r="D90" s="21" t="s">
        <v>15</v>
      </c>
      <c r="E90" s="9" t="s">
        <v>46</v>
      </c>
      <c r="F90" s="8" t="s">
        <v>61</v>
      </c>
      <c r="G90" s="11">
        <v>17600</v>
      </c>
      <c r="H90" s="11">
        <f t="shared" si="66"/>
        <v>505.12</v>
      </c>
      <c r="I90" s="11">
        <f t="shared" si="67"/>
        <v>535.04</v>
      </c>
      <c r="J90" s="11" cm="1">
        <f t="array" ref="J90">G90-(G90*TSS)</f>
        <v>16559.84</v>
      </c>
      <c r="K90" s="12">
        <f t="shared" ref="K90" si="83">IF((J90*12)&lt;=SMAX,0,IF(AND((J90*12)&gt;=SMIN2,(J90*12)&lt;=SMAXN2),(((J90*12)-SMIN2)*PORCN1)/12,IF(AND((J90*12)&gt;=SMIN3,(J90*12)&lt;=SMAXN3),(((((J90*12)-SMIN3)*PORCN2)+VAFN3)/12),(((((J90*12)-SMAXN4)*PORCN3)+VAFN4)/12))))</f>
        <v>0</v>
      </c>
      <c r="L90" s="11">
        <v>10491.45</v>
      </c>
      <c r="M90" s="13">
        <f t="shared" si="69"/>
        <v>7108.5499999999993</v>
      </c>
    </row>
    <row r="91" spans="1:13" x14ac:dyDescent="0.2">
      <c r="A91" s="9">
        <v>84</v>
      </c>
      <c r="B91" s="20" t="s">
        <v>204</v>
      </c>
      <c r="C91" s="8" t="s">
        <v>205</v>
      </c>
      <c r="D91" s="21" t="s">
        <v>14</v>
      </c>
      <c r="E91" s="9" t="s">
        <v>46</v>
      </c>
      <c r="F91" s="8" t="s">
        <v>58</v>
      </c>
      <c r="G91" s="11">
        <v>31500</v>
      </c>
      <c r="H91" s="11">
        <f t="shared" si="66"/>
        <v>904.05</v>
      </c>
      <c r="I91" s="11">
        <f t="shared" si="67"/>
        <v>957.6</v>
      </c>
      <c r="J91" s="11" cm="1">
        <f t="array" ref="J91">G91-(G91*TSS)</f>
        <v>29638.35</v>
      </c>
      <c r="K91" s="12">
        <f t="shared" ref="K91" si="84">IF((J91*12)&lt;=SMAX,0,IF(AND((J91*12)&gt;=SMIN2,(J91*12)&lt;=SMAXN2),(((J91*12)-SMIN2)*PORCN1)/12,IF(AND((J91*12)&gt;=SMIN3,(J91*12)&lt;=SMAXN3),(((((J91*12)-SMIN3)*PORCN2)+VAFN3)/12),(((((J91*12)-SMAXN4)*PORCN3)+VAFN4)/12))))</f>
        <v>0</v>
      </c>
      <c r="L91" s="11">
        <v>39475.75</v>
      </c>
      <c r="M91" s="13">
        <f t="shared" si="69"/>
        <v>-7975.75</v>
      </c>
    </row>
    <row r="92" spans="1:13" x14ac:dyDescent="0.2">
      <c r="A92" s="9">
        <v>85</v>
      </c>
      <c r="B92" s="20" t="s">
        <v>207</v>
      </c>
      <c r="C92" s="8" t="s">
        <v>208</v>
      </c>
      <c r="D92" s="21" t="s">
        <v>15</v>
      </c>
      <c r="E92" s="9" t="s">
        <v>46</v>
      </c>
      <c r="F92" s="8" t="s">
        <v>44</v>
      </c>
      <c r="G92" s="11">
        <v>50000</v>
      </c>
      <c r="H92" s="11">
        <f t="shared" si="66"/>
        <v>1435</v>
      </c>
      <c r="I92" s="11">
        <f t="shared" si="67"/>
        <v>1520</v>
      </c>
      <c r="J92" s="11" cm="1">
        <f t="array" ref="J92">G92-(G92*TSS)</f>
        <v>47045</v>
      </c>
      <c r="K92" s="12">
        <f t="shared" ref="K92" si="85">IF((J92*12)&lt;=SMAX,0,IF(AND((J92*12)&gt;=SMIN2,(J92*12)&lt;=SMAXN2),(((J92*12)-SMIN2)*PORCN1)/12,IF(AND((J92*12)&gt;=SMIN3,(J92*12)&lt;=SMAXN3),(((((J92*12)-SMIN3)*PORCN2)+VAFN3)/12),(((((J92*12)-SMAXN4)*PORCN3)+VAFN4)/12))))</f>
        <v>1853.9998749999997</v>
      </c>
      <c r="L92" s="11">
        <v>50994.9</v>
      </c>
      <c r="M92" s="13">
        <f t="shared" si="69"/>
        <v>-994.90000000000146</v>
      </c>
    </row>
    <row r="93" spans="1:13" x14ac:dyDescent="0.2">
      <c r="A93" s="9">
        <v>86</v>
      </c>
      <c r="B93" s="20" t="s">
        <v>209</v>
      </c>
      <c r="C93" s="8" t="s">
        <v>210</v>
      </c>
      <c r="D93" s="21" t="s">
        <v>15</v>
      </c>
      <c r="E93" s="9" t="s">
        <v>46</v>
      </c>
      <c r="F93" s="8" t="s">
        <v>219</v>
      </c>
      <c r="G93" s="11">
        <v>35000</v>
      </c>
      <c r="H93" s="11">
        <f t="shared" si="66"/>
        <v>1004.5</v>
      </c>
      <c r="I93" s="11">
        <f t="shared" si="67"/>
        <v>1064</v>
      </c>
      <c r="J93" s="11" cm="1">
        <f t="array" ref="J93">G93-(G93*TSS)</f>
        <v>32931.5</v>
      </c>
      <c r="K93" s="12">
        <f t="shared" ref="K93" si="86">IF((J93*12)&lt;=SMAX,0,IF(AND((J93*12)&gt;=SMIN2,(J93*12)&lt;=SMAXN2),(((J93*12)-SMIN2)*PORCN1)/12,IF(AND((J93*12)&gt;=SMIN3,(J93*12)&lt;=SMAXN3),(((((J93*12)-SMIN3)*PORCN2)+VAFN3)/12),(((((J93*12)-SMAXN4)*PORCN3)+VAFN4)/12))))</f>
        <v>0</v>
      </c>
      <c r="L93" s="11">
        <v>320.5</v>
      </c>
      <c r="M93" s="13">
        <f t="shared" si="69"/>
        <v>34679.5</v>
      </c>
    </row>
    <row r="94" spans="1:13" x14ac:dyDescent="0.2">
      <c r="A94" s="9">
        <v>87</v>
      </c>
      <c r="B94" s="20" t="s">
        <v>212</v>
      </c>
      <c r="C94" s="8" t="s">
        <v>60</v>
      </c>
      <c r="D94" s="21" t="s">
        <v>15</v>
      </c>
      <c r="E94" s="9" t="s">
        <v>46</v>
      </c>
      <c r="F94" s="8" t="s">
        <v>61</v>
      </c>
      <c r="G94" s="11">
        <v>16500</v>
      </c>
      <c r="H94" s="11">
        <f t="shared" si="66"/>
        <v>473.55</v>
      </c>
      <c r="I94" s="11">
        <f t="shared" si="67"/>
        <v>501.6</v>
      </c>
      <c r="J94" s="11" cm="1">
        <f t="array" ref="J94">G94-(G94*TSS)</f>
        <v>15524.85</v>
      </c>
      <c r="K94" s="12">
        <f t="shared" ref="K94" si="87">IF((J94*12)&lt;=SMAX,0,IF(AND((J94*12)&gt;=SMIN2,(J94*12)&lt;=SMAXN2),(((J94*12)-SMIN2)*PORCN1)/12,IF(AND((J94*12)&gt;=SMIN3,(J94*12)&lt;=SMAXN3),(((((J94*12)-SMIN3)*PORCN2)+VAFN3)/12),(((((J94*12)-SMAXN4)*PORCN3)+VAFN4)/12))))</f>
        <v>0</v>
      </c>
      <c r="L94" s="11">
        <v>9530.4500000000007</v>
      </c>
      <c r="M94" s="13">
        <f t="shared" si="69"/>
        <v>6969.5499999999993</v>
      </c>
    </row>
    <row r="95" spans="1:13" x14ac:dyDescent="0.2">
      <c r="A95" s="9">
        <v>88</v>
      </c>
      <c r="B95" s="20" t="s">
        <v>213</v>
      </c>
      <c r="C95" s="8" t="s">
        <v>214</v>
      </c>
      <c r="D95" s="21" t="s">
        <v>15</v>
      </c>
      <c r="E95" s="9" t="s">
        <v>46</v>
      </c>
      <c r="F95" s="8" t="s">
        <v>105</v>
      </c>
      <c r="G95" s="11">
        <v>40000</v>
      </c>
      <c r="H95" s="11">
        <f t="shared" si="66"/>
        <v>1148</v>
      </c>
      <c r="I95" s="11">
        <f t="shared" si="67"/>
        <v>1216</v>
      </c>
      <c r="J95" s="11" cm="1">
        <f t="array" ref="J95">G95-(G95*TSS)</f>
        <v>37636</v>
      </c>
      <c r="K95" s="12">
        <f t="shared" ref="K95" si="88">IF((J95*12)&lt;=SMAX,0,IF(AND((J95*12)&gt;=SMIN2,(J95*12)&lt;=SMAXN2),(((J95*12)-SMIN2)*PORCN1)/12,IF(AND((J95*12)&gt;=SMIN3,(J95*12)&lt;=SMAXN3),(((((J95*12)-SMIN3)*PORCN2)+VAFN3)/12),(((((J95*12)-SMAXN4)*PORCN3)+VAFN4)/12))))</f>
        <v>442.64987499999984</v>
      </c>
      <c r="L95" s="11">
        <v>82193.91</v>
      </c>
      <c r="M95" s="13">
        <f t="shared" si="69"/>
        <v>-42193.91</v>
      </c>
    </row>
    <row r="96" spans="1:13" x14ac:dyDescent="0.2">
      <c r="A96" s="9">
        <v>89</v>
      </c>
      <c r="B96" s="20" t="s">
        <v>215</v>
      </c>
      <c r="C96" s="8" t="s">
        <v>216</v>
      </c>
      <c r="D96" s="21" t="s">
        <v>15</v>
      </c>
      <c r="E96" s="9" t="s">
        <v>46</v>
      </c>
      <c r="F96" s="8" t="s">
        <v>698</v>
      </c>
      <c r="G96" s="11">
        <v>35000</v>
      </c>
      <c r="H96" s="11">
        <f t="shared" si="66"/>
        <v>1004.5</v>
      </c>
      <c r="I96" s="11">
        <f t="shared" si="67"/>
        <v>1064</v>
      </c>
      <c r="J96" s="11" cm="1">
        <f t="array" ref="J96">G96-(G96*TSS)</f>
        <v>32931.5</v>
      </c>
      <c r="K96" s="12">
        <f t="shared" ref="K96" si="89">IF((J96*12)&lt;=SMAX,0,IF(AND((J96*12)&gt;=SMIN2,(J96*12)&lt;=SMAXN2),(((J96*12)-SMIN2)*PORCN1)/12,IF(AND((J96*12)&gt;=SMIN3,(J96*12)&lt;=SMAXN3),(((((J96*12)-SMIN3)*PORCN2)+VAFN3)/12),(((((J96*12)-SMAXN4)*PORCN3)+VAFN4)/12))))</f>
        <v>0</v>
      </c>
      <c r="L96" s="11">
        <v>5251.56</v>
      </c>
      <c r="M96" s="13">
        <f t="shared" si="69"/>
        <v>29748.44</v>
      </c>
    </row>
    <row r="97" spans="1:13" x14ac:dyDescent="0.2">
      <c r="A97" s="9">
        <v>90</v>
      </c>
      <c r="B97" s="20" t="s">
        <v>217</v>
      </c>
      <c r="C97" s="8" t="s">
        <v>218</v>
      </c>
      <c r="D97" s="21" t="s">
        <v>14</v>
      </c>
      <c r="E97" s="9" t="s">
        <v>46</v>
      </c>
      <c r="F97" s="8" t="s">
        <v>94</v>
      </c>
      <c r="G97" s="11">
        <v>85000</v>
      </c>
      <c r="H97" s="11">
        <f t="shared" si="66"/>
        <v>2439.5</v>
      </c>
      <c r="I97" s="11">
        <f t="shared" si="67"/>
        <v>2584</v>
      </c>
      <c r="J97" s="11" cm="1">
        <f t="array" ref="J97">G97-(G97*TSS)</f>
        <v>79976.5</v>
      </c>
      <c r="K97" s="12">
        <f t="shared" ref="K97" si="90">IF((J97*12)&lt;=SMAX,0,IF(AND((J97*12)&gt;=SMIN2,(J97*12)&lt;=SMAXN2),(((J97*12)-SMIN2)*PORCN1)/12,IF(AND((J97*12)&gt;=SMIN3,(J97*12)&lt;=SMAXN3),(((((J97*12)-SMIN3)*PORCN2)+VAFN3)/12),(((((J97*12)-SMAXN4)*PORCN3)+VAFN4)/12))))</f>
        <v>8577.0622916666671</v>
      </c>
      <c r="L97" s="11">
        <v>9530.4500000000007</v>
      </c>
      <c r="M97" s="13">
        <f t="shared" si="69"/>
        <v>75469.55</v>
      </c>
    </row>
    <row r="98" spans="1:13" x14ac:dyDescent="0.2">
      <c r="A98" s="9">
        <v>91</v>
      </c>
      <c r="B98" s="20" t="s">
        <v>220</v>
      </c>
      <c r="C98" s="8" t="s">
        <v>221</v>
      </c>
      <c r="D98" s="21" t="s">
        <v>15</v>
      </c>
      <c r="E98" s="9" t="s">
        <v>46</v>
      </c>
      <c r="F98" s="8" t="s">
        <v>190</v>
      </c>
      <c r="G98" s="11">
        <v>25000</v>
      </c>
      <c r="H98" s="11">
        <f t="shared" si="66"/>
        <v>717.5</v>
      </c>
      <c r="I98" s="11">
        <f t="shared" si="67"/>
        <v>760</v>
      </c>
      <c r="J98" s="11" cm="1">
        <f t="array" ref="J98">G98-(G98*TSS)</f>
        <v>23522.5</v>
      </c>
      <c r="K98" s="12">
        <f t="shared" ref="K98" si="91">IF((J98*12)&lt;=SMAX,0,IF(AND((J98*12)&gt;=SMIN2,(J98*12)&lt;=SMAXN2),(((J98*12)-SMIN2)*PORCN1)/12,IF(AND((J98*12)&gt;=SMIN3,(J98*12)&lt;=SMAXN3),(((((J98*12)-SMIN3)*PORCN2)+VAFN3)/12),(((((J98*12)-SMAXN4)*PORCN3)+VAFN4)/12))))</f>
        <v>0</v>
      </c>
      <c r="L98" s="11">
        <v>10792.41</v>
      </c>
      <c r="M98" s="13">
        <f t="shared" si="69"/>
        <v>14207.59</v>
      </c>
    </row>
    <row r="99" spans="1:13" x14ac:dyDescent="0.2">
      <c r="A99" s="9">
        <v>92</v>
      </c>
      <c r="B99" s="20" t="s">
        <v>222</v>
      </c>
      <c r="C99" s="8" t="s">
        <v>223</v>
      </c>
      <c r="D99" s="21" t="s">
        <v>15</v>
      </c>
      <c r="E99" s="9" t="s">
        <v>46</v>
      </c>
      <c r="F99" s="8" t="s">
        <v>141</v>
      </c>
      <c r="G99" s="11">
        <v>55000</v>
      </c>
      <c r="H99" s="11">
        <f t="shared" si="66"/>
        <v>1578.5</v>
      </c>
      <c r="I99" s="11">
        <f t="shared" si="67"/>
        <v>1672</v>
      </c>
      <c r="J99" s="11" cm="1">
        <f t="array" ref="J99">G99-(G99*TSS)</f>
        <v>51749.5</v>
      </c>
      <c r="K99" s="12">
        <f t="shared" ref="K99" si="92">IF((J99*12)&lt;=SMAX,0,IF(AND((J99*12)&gt;=SMIN2,(J99*12)&lt;=SMAXN2),(((J99*12)-SMIN2)*PORCN1)/12,IF(AND((J99*12)&gt;=SMIN3,(J99*12)&lt;=SMAXN3),(((((J99*12)-SMIN3)*PORCN2)+VAFN3)/12),(((((J99*12)-SMAXN4)*PORCN3)+VAFN4)/12))))</f>
        <v>2559.6748749999997</v>
      </c>
      <c r="L99" s="11">
        <v>37576.449999999997</v>
      </c>
      <c r="M99" s="13">
        <f t="shared" si="69"/>
        <v>17423.550000000003</v>
      </c>
    </row>
    <row r="100" spans="1:13" x14ac:dyDescent="0.2">
      <c r="A100" s="9">
        <v>93</v>
      </c>
      <c r="B100" s="20" t="s">
        <v>224</v>
      </c>
      <c r="C100" s="8" t="s">
        <v>225</v>
      </c>
      <c r="D100" s="21" t="s">
        <v>15</v>
      </c>
      <c r="E100" s="9" t="s">
        <v>46</v>
      </c>
      <c r="F100" s="8" t="s">
        <v>206</v>
      </c>
      <c r="G100" s="11">
        <v>25000</v>
      </c>
      <c r="H100" s="11">
        <f t="shared" si="66"/>
        <v>717.5</v>
      </c>
      <c r="I100" s="11">
        <f t="shared" si="67"/>
        <v>760</v>
      </c>
      <c r="J100" s="11" cm="1">
        <f t="array" ref="J100">G100-(G100*TSS)</f>
        <v>23522.5</v>
      </c>
      <c r="K100" s="12">
        <f t="shared" ref="K100" si="93">IF((J100*12)&lt;=SMAX,0,IF(AND((J100*12)&gt;=SMIN2,(J100*12)&lt;=SMAXN2),(((J100*12)-SMIN2)*PORCN1)/12,IF(AND((J100*12)&gt;=SMIN3,(J100*12)&lt;=SMAXN3),(((((J100*12)-SMIN3)*PORCN2)+VAFN3)/12),(((((J100*12)-SMAXN4)*PORCN3)+VAFN4)/12))))</f>
        <v>0</v>
      </c>
      <c r="L100" s="11">
        <v>1065.1600000000001</v>
      </c>
      <c r="M100" s="13">
        <f t="shared" si="69"/>
        <v>23934.84</v>
      </c>
    </row>
    <row r="101" spans="1:13" x14ac:dyDescent="0.2">
      <c r="A101" s="9">
        <v>94</v>
      </c>
      <c r="B101" s="20" t="s">
        <v>226</v>
      </c>
      <c r="C101" s="8" t="s">
        <v>705</v>
      </c>
      <c r="D101" s="21" t="s">
        <v>15</v>
      </c>
      <c r="E101" s="9" t="s">
        <v>46</v>
      </c>
      <c r="F101" s="8" t="s">
        <v>710</v>
      </c>
      <c r="G101" s="11">
        <v>50000</v>
      </c>
      <c r="H101" s="11">
        <f t="shared" si="66"/>
        <v>1435</v>
      </c>
      <c r="I101" s="11">
        <f t="shared" si="67"/>
        <v>1520</v>
      </c>
      <c r="J101" s="11" cm="1">
        <f t="array" ref="J101">G101-(G101*TSS)</f>
        <v>47045</v>
      </c>
      <c r="K101" s="12">
        <f t="shared" ref="K101" si="94">IF((J101*12)&lt;=SMAX,0,IF(AND((J101*12)&gt;=SMIN2,(J101*12)&lt;=SMAXN2),(((J101*12)-SMIN2)*PORCN1)/12,IF(AND((J101*12)&gt;=SMIN3,(J101*12)&lt;=SMAXN3),(((((J101*12)-SMIN3)*PORCN2)+VAFN3)/12),(((((J101*12)-SMAXN4)*PORCN3)+VAFN4)/12))))</f>
        <v>1853.9998749999997</v>
      </c>
      <c r="L101" s="11">
        <v>1886.65</v>
      </c>
      <c r="M101" s="13">
        <f t="shared" si="69"/>
        <v>48113.35</v>
      </c>
    </row>
    <row r="102" spans="1:13" x14ac:dyDescent="0.2">
      <c r="A102" s="9">
        <v>95</v>
      </c>
      <c r="B102" s="20" t="s">
        <v>227</v>
      </c>
      <c r="C102" s="8" t="s">
        <v>225</v>
      </c>
      <c r="D102" s="21" t="s">
        <v>15</v>
      </c>
      <c r="E102" s="9" t="s">
        <v>46</v>
      </c>
      <c r="F102" s="8" t="s">
        <v>206</v>
      </c>
      <c r="G102" s="11">
        <v>30000</v>
      </c>
      <c r="H102" s="11">
        <f t="shared" si="66"/>
        <v>861</v>
      </c>
      <c r="I102" s="11">
        <f t="shared" si="67"/>
        <v>912</v>
      </c>
      <c r="J102" s="11" cm="1">
        <f t="array" ref="J102">G102-(G102*TSS)</f>
        <v>28227</v>
      </c>
      <c r="K102" s="12">
        <f t="shared" ref="K102" si="95"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11">
        <v>7834</v>
      </c>
      <c r="M102" s="13">
        <f t="shared" si="69"/>
        <v>22166</v>
      </c>
    </row>
    <row r="103" spans="1:13" x14ac:dyDescent="0.2">
      <c r="A103" s="9">
        <v>96</v>
      </c>
      <c r="B103" s="20" t="s">
        <v>228</v>
      </c>
      <c r="C103" s="8" t="s">
        <v>229</v>
      </c>
      <c r="D103" s="21" t="s">
        <v>15</v>
      </c>
      <c r="E103" s="9" t="s">
        <v>46</v>
      </c>
      <c r="F103" s="8" t="s">
        <v>58</v>
      </c>
      <c r="G103" s="11">
        <v>31500</v>
      </c>
      <c r="H103" s="11">
        <f t="shared" si="66"/>
        <v>904.05</v>
      </c>
      <c r="I103" s="11">
        <f t="shared" si="67"/>
        <v>957.6</v>
      </c>
      <c r="J103" s="11" cm="1">
        <f t="array" ref="J103">G103-(G103*TSS)</f>
        <v>29638.35</v>
      </c>
      <c r="K103" s="12">
        <f t="shared" ref="K103" si="96"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11">
        <v>8539.5</v>
      </c>
      <c r="M103" s="13">
        <f t="shared" si="69"/>
        <v>22960.5</v>
      </c>
    </row>
    <row r="104" spans="1:13" x14ac:dyDescent="0.2">
      <c r="A104" s="9">
        <v>97</v>
      </c>
      <c r="B104" s="20" t="s">
        <v>230</v>
      </c>
      <c r="C104" s="8" t="s">
        <v>231</v>
      </c>
      <c r="D104" s="21" t="s">
        <v>14</v>
      </c>
      <c r="E104" s="9" t="s">
        <v>46</v>
      </c>
      <c r="F104" s="8" t="s">
        <v>58</v>
      </c>
      <c r="G104" s="11">
        <v>25000</v>
      </c>
      <c r="H104" s="11">
        <f t="shared" si="66"/>
        <v>717.5</v>
      </c>
      <c r="I104" s="11">
        <f t="shared" si="67"/>
        <v>760</v>
      </c>
      <c r="J104" s="11" cm="1">
        <f t="array" ref="J104">G104-(G104*TSS)</f>
        <v>23522.5</v>
      </c>
      <c r="K104" s="12">
        <f t="shared" ref="K104" si="97">IF((J104*12)&lt;=SMAX,0,IF(AND((J104*12)&gt;=SMIN2,(J104*12)&lt;=SMAXN2),(((J104*12)-SMIN2)*PORCN1)/12,IF(AND((J104*12)&gt;=SMIN3,(J104*12)&lt;=SMAXN3),(((((J104*12)-SMIN3)*PORCN2)+VAFN3)/12),(((((J104*12)-SMAXN4)*PORCN3)+VAFN4)/12))))</f>
        <v>0</v>
      </c>
      <c r="L104" s="11">
        <v>7796.16</v>
      </c>
      <c r="M104" s="13">
        <f t="shared" si="69"/>
        <v>17203.84</v>
      </c>
    </row>
    <row r="105" spans="1:13" x14ac:dyDescent="0.2">
      <c r="A105" s="9">
        <v>98</v>
      </c>
      <c r="B105" s="20" t="s">
        <v>232</v>
      </c>
      <c r="C105" s="8" t="s">
        <v>233</v>
      </c>
      <c r="D105" s="21" t="s">
        <v>15</v>
      </c>
      <c r="E105" s="9" t="s">
        <v>46</v>
      </c>
      <c r="F105" s="8" t="s">
        <v>44</v>
      </c>
      <c r="G105" s="11">
        <v>60000</v>
      </c>
      <c r="H105" s="11">
        <f t="shared" si="66"/>
        <v>1722</v>
      </c>
      <c r="I105" s="11">
        <f t="shared" si="67"/>
        <v>1824</v>
      </c>
      <c r="J105" s="11" cm="1">
        <f t="array" ref="J105">G105-(G105*TSS)</f>
        <v>56454</v>
      </c>
      <c r="K105" s="12">
        <f t="shared" ref="K105" si="98">IF((J105*12)&lt;=SMAX,0,IF(AND((J105*12)&gt;=SMIN2,(J105*12)&lt;=SMAXN2),(((J105*12)-SMIN2)*PORCN1)/12,IF(AND((J105*12)&gt;=SMIN3,(J105*12)&lt;=SMAXN3),(((((J105*12)-SMIN3)*PORCN2)+VAFN3)/12),(((((J105*12)-SMAXN4)*PORCN3)+VAFN4)/12))))</f>
        <v>3486.6498333333329</v>
      </c>
      <c r="L105" s="11">
        <v>2831.65</v>
      </c>
      <c r="M105" s="13">
        <f t="shared" si="69"/>
        <v>57168.35</v>
      </c>
    </row>
    <row r="106" spans="1:13" x14ac:dyDescent="0.2">
      <c r="A106" s="9">
        <v>99</v>
      </c>
      <c r="B106" s="20" t="s">
        <v>234</v>
      </c>
      <c r="C106" s="8" t="s">
        <v>235</v>
      </c>
      <c r="D106" s="21" t="s">
        <v>15</v>
      </c>
      <c r="E106" s="9" t="s">
        <v>46</v>
      </c>
      <c r="F106" s="8" t="s">
        <v>61</v>
      </c>
      <c r="G106" s="11">
        <v>30000</v>
      </c>
      <c r="H106" s="11">
        <f t="shared" si="66"/>
        <v>861</v>
      </c>
      <c r="I106" s="11">
        <f t="shared" si="67"/>
        <v>912</v>
      </c>
      <c r="J106" s="11" cm="1">
        <f t="array" ref="J106">G106-(G106*TSS)</f>
        <v>28227</v>
      </c>
      <c r="K106" s="12">
        <f t="shared" ref="K106" si="99"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11">
        <v>12275.93</v>
      </c>
      <c r="M106" s="13">
        <f t="shared" si="69"/>
        <v>17724.07</v>
      </c>
    </row>
    <row r="107" spans="1:13" x14ac:dyDescent="0.2">
      <c r="A107" s="9">
        <v>100</v>
      </c>
      <c r="B107" s="20" t="s">
        <v>236</v>
      </c>
      <c r="C107" s="8" t="s">
        <v>60</v>
      </c>
      <c r="D107" s="21" t="s">
        <v>15</v>
      </c>
      <c r="E107" s="9" t="s">
        <v>46</v>
      </c>
      <c r="F107" s="8" t="s">
        <v>61</v>
      </c>
      <c r="G107" s="11">
        <v>16500</v>
      </c>
      <c r="H107" s="11">
        <f t="shared" si="66"/>
        <v>473.55</v>
      </c>
      <c r="I107" s="11">
        <f t="shared" si="67"/>
        <v>501.6</v>
      </c>
      <c r="J107" s="11" cm="1">
        <f t="array" ref="J107">G107-(G107*TSS)</f>
        <v>15524.85</v>
      </c>
      <c r="K107" s="12">
        <f t="shared" ref="K107" si="100">IF((J107*12)&lt;=SMAX,0,IF(AND((J107*12)&gt;=SMIN2,(J107*12)&lt;=SMAXN2),(((J107*12)-SMIN2)*PORCN1)/12,IF(AND((J107*12)&gt;=SMIN3,(J107*12)&lt;=SMAXN3),(((((J107*12)-SMIN3)*PORCN2)+VAFN3)/12),(((((J107*12)-SMAXN4)*PORCN3)+VAFN4)/12))))</f>
        <v>0</v>
      </c>
      <c r="L107" s="11">
        <v>16175.56</v>
      </c>
      <c r="M107" s="13">
        <f t="shared" si="69"/>
        <v>324.44000000000051</v>
      </c>
    </row>
    <row r="108" spans="1:13" x14ac:dyDescent="0.2">
      <c r="A108" s="9">
        <v>101</v>
      </c>
      <c r="B108" s="20" t="s">
        <v>237</v>
      </c>
      <c r="C108" s="8" t="s">
        <v>238</v>
      </c>
      <c r="D108" s="21" t="s">
        <v>14</v>
      </c>
      <c r="E108" s="9" t="s">
        <v>46</v>
      </c>
      <c r="F108" s="8" t="s">
        <v>141</v>
      </c>
      <c r="G108" s="11">
        <v>75000</v>
      </c>
      <c r="H108" s="11">
        <f t="shared" si="66"/>
        <v>2152.5</v>
      </c>
      <c r="I108" s="11">
        <f t="shared" si="67"/>
        <v>2280</v>
      </c>
      <c r="J108" s="11" cm="1">
        <f t="array" ref="J108">G108-(G108*TSS)</f>
        <v>70567.5</v>
      </c>
      <c r="K108" s="12">
        <f t="shared" ref="K108" si="101">IF((J108*12)&lt;=SMAX,0,IF(AND((J108*12)&gt;=SMIN2,(J108*12)&lt;=SMAXN2),(((J108*12)-SMIN2)*PORCN1)/12,IF(AND((J108*12)&gt;=SMIN3,(J108*12)&lt;=SMAXN3),(((((J108*12)-SMIN3)*PORCN2)+VAFN3)/12),(((((J108*12)-SMAXN4)*PORCN3)+VAFN4)/12))))</f>
        <v>6309.3498333333337</v>
      </c>
      <c r="L108" s="11">
        <v>1502.5</v>
      </c>
      <c r="M108" s="13">
        <f t="shared" si="69"/>
        <v>73497.5</v>
      </c>
    </row>
    <row r="109" spans="1:13" x14ac:dyDescent="0.2">
      <c r="A109" s="9">
        <v>102</v>
      </c>
      <c r="B109" s="20" t="s">
        <v>239</v>
      </c>
      <c r="C109" s="8" t="s">
        <v>240</v>
      </c>
      <c r="D109" s="21" t="s">
        <v>15</v>
      </c>
      <c r="E109" s="9" t="s">
        <v>46</v>
      </c>
      <c r="F109" s="8" t="s">
        <v>91</v>
      </c>
      <c r="G109" s="11">
        <v>26250</v>
      </c>
      <c r="H109" s="11">
        <f t="shared" si="66"/>
        <v>753.375</v>
      </c>
      <c r="I109" s="11">
        <f t="shared" si="67"/>
        <v>798</v>
      </c>
      <c r="J109" s="11" cm="1">
        <f t="array" ref="J109">G109-(G109*TSS)</f>
        <v>24698.625</v>
      </c>
      <c r="K109" s="12">
        <f t="shared" ref="K109" si="102">IF((J109*12)&lt;=SMAX,0,IF(AND((J109*12)&gt;=SMIN2,(J109*12)&lt;=SMAXN2),(((J109*12)-SMIN2)*PORCN1)/12,IF(AND((J109*12)&gt;=SMIN3,(J109*12)&lt;=SMAXN3),(((((J109*12)-SMIN3)*PORCN2)+VAFN3)/12),(((((J109*12)-SMAXN4)*PORCN3)+VAFN4)/12))))</f>
        <v>0</v>
      </c>
      <c r="L109" s="11">
        <v>9381.18</v>
      </c>
      <c r="M109" s="13">
        <f t="shared" si="69"/>
        <v>16868.82</v>
      </c>
    </row>
    <row r="110" spans="1:13" x14ac:dyDescent="0.2">
      <c r="A110" s="9">
        <v>103</v>
      </c>
      <c r="B110" s="20" t="s">
        <v>241</v>
      </c>
      <c r="C110" s="8" t="s">
        <v>242</v>
      </c>
      <c r="D110" s="21" t="s">
        <v>14</v>
      </c>
      <c r="E110" s="9" t="s">
        <v>46</v>
      </c>
      <c r="F110" s="8" t="s">
        <v>120</v>
      </c>
      <c r="G110" s="11">
        <v>70000</v>
      </c>
      <c r="H110" s="11">
        <f t="shared" si="66"/>
        <v>2009</v>
      </c>
      <c r="I110" s="11">
        <f t="shared" si="67"/>
        <v>2128</v>
      </c>
      <c r="J110" s="11" cm="1">
        <f t="array" ref="J110">G110-(G110*TSS)</f>
        <v>65863</v>
      </c>
      <c r="K110" s="12">
        <f t="shared" ref="K110" si="103">IF((J110*12)&lt;=SMAX,0,IF(AND((J110*12)&gt;=SMIN2,(J110*12)&lt;=SMAXN2),(((J110*12)-SMIN2)*PORCN1)/12,IF(AND((J110*12)&gt;=SMIN3,(J110*12)&lt;=SMAXN3),(((((J110*12)-SMIN3)*PORCN2)+VAFN3)/12),(((((J110*12)-SMAXN4)*PORCN3)+VAFN4)/12))))</f>
        <v>5368.4498333333331</v>
      </c>
      <c r="L110" s="11">
        <v>3079.95</v>
      </c>
      <c r="M110" s="13">
        <f t="shared" si="69"/>
        <v>66920.05</v>
      </c>
    </row>
    <row r="111" spans="1:13" x14ac:dyDescent="0.2">
      <c r="A111" s="9">
        <v>104</v>
      </c>
      <c r="B111" s="20" t="s">
        <v>243</v>
      </c>
      <c r="C111" s="8" t="s">
        <v>244</v>
      </c>
      <c r="D111" s="21" t="s">
        <v>15</v>
      </c>
      <c r="E111" s="9" t="s">
        <v>46</v>
      </c>
      <c r="F111" s="8" t="s">
        <v>35</v>
      </c>
      <c r="G111" s="11">
        <v>200000</v>
      </c>
      <c r="H111" s="11">
        <f t="shared" si="66"/>
        <v>5740</v>
      </c>
      <c r="I111" s="11">
        <f t="shared" si="67"/>
        <v>6080</v>
      </c>
      <c r="J111" s="11" cm="1">
        <f t="array" ref="J111">G111-(G111*TSS)</f>
        <v>188180</v>
      </c>
      <c r="K111" s="12">
        <f t="shared" ref="K111" si="104">IF((J111*12)&lt;=SMAX,0,IF(AND((J111*12)&gt;=SMIN2,(J111*12)&lt;=SMAXN2),(((J111*12)-SMIN2)*PORCN1)/12,IF(AND((J111*12)&gt;=SMIN3,(J111*12)&lt;=SMAXN3),(((((J111*12)-SMIN3)*PORCN2)+VAFN3)/12),(((((J111*12)-SMAXN4)*PORCN3)+VAFN4)/12))))</f>
        <v>35627.937291666669</v>
      </c>
      <c r="L111" s="11">
        <v>4834</v>
      </c>
      <c r="M111" s="13">
        <f t="shared" si="69"/>
        <v>195166</v>
      </c>
    </row>
    <row r="112" spans="1:13" x14ac:dyDescent="0.2">
      <c r="A112" s="9">
        <v>105</v>
      </c>
      <c r="B112" s="20" t="s">
        <v>245</v>
      </c>
      <c r="C112" s="8" t="s">
        <v>246</v>
      </c>
      <c r="D112" s="21" t="s">
        <v>15</v>
      </c>
      <c r="E112" s="9" t="s">
        <v>46</v>
      </c>
      <c r="F112" s="8" t="s">
        <v>100</v>
      </c>
      <c r="G112" s="11">
        <v>31500</v>
      </c>
      <c r="H112" s="11">
        <f t="shared" si="66"/>
        <v>904.05</v>
      </c>
      <c r="I112" s="11">
        <f t="shared" si="67"/>
        <v>957.6</v>
      </c>
      <c r="J112" s="11" cm="1">
        <f t="array" ref="J112">G112-(G112*TSS)</f>
        <v>29638.35</v>
      </c>
      <c r="K112" s="12">
        <f t="shared" ref="K112" si="105">IF((J112*12)&lt;=SMAX,0,IF(AND((J112*12)&gt;=SMIN2,(J112*12)&lt;=SMAXN2),(((J112*12)-SMIN2)*PORCN1)/12,IF(AND((J112*12)&gt;=SMIN3,(J112*12)&lt;=SMAXN3),(((((J112*12)-SMIN3)*PORCN2)+VAFN3)/12),(((((J112*12)-SMAXN4)*PORCN3)+VAFN4)/12))))</f>
        <v>0</v>
      </c>
      <c r="L112" s="11">
        <v>5044</v>
      </c>
      <c r="M112" s="13">
        <f t="shared" si="69"/>
        <v>26456</v>
      </c>
    </row>
    <row r="113" spans="1:13" x14ac:dyDescent="0.2">
      <c r="A113" s="9">
        <v>106</v>
      </c>
      <c r="B113" s="20" t="s">
        <v>247</v>
      </c>
      <c r="C113" s="8" t="s">
        <v>214</v>
      </c>
      <c r="D113" s="21" t="s">
        <v>14</v>
      </c>
      <c r="E113" s="9" t="s">
        <v>46</v>
      </c>
      <c r="F113" s="8" t="s">
        <v>105</v>
      </c>
      <c r="G113" s="11">
        <v>40000</v>
      </c>
      <c r="H113" s="11">
        <f t="shared" si="66"/>
        <v>1148</v>
      </c>
      <c r="I113" s="11">
        <f t="shared" si="67"/>
        <v>1216</v>
      </c>
      <c r="J113" s="11" cm="1">
        <f t="array" ref="J113">G113-(G113*TSS)</f>
        <v>37636</v>
      </c>
      <c r="K113" s="12">
        <f t="shared" ref="K113" si="106">IF((J113*12)&lt;=SMAX,0,IF(AND((J113*12)&gt;=SMIN2,(J113*12)&lt;=SMAXN2),(((J113*12)-SMIN2)*PORCN1)/12,IF(AND((J113*12)&gt;=SMIN3,(J113*12)&lt;=SMAXN3),(((((J113*12)-SMIN3)*PORCN2)+VAFN3)/12),(((((J113*12)-SMAXN4)*PORCN3)+VAFN4)/12))))</f>
        <v>442.64987499999984</v>
      </c>
      <c r="L113" s="11">
        <v>1886.65</v>
      </c>
      <c r="M113" s="13">
        <f t="shared" si="69"/>
        <v>38113.35</v>
      </c>
    </row>
    <row r="114" spans="1:13" x14ac:dyDescent="0.2">
      <c r="A114" s="9">
        <v>107</v>
      </c>
      <c r="B114" s="20" t="s">
        <v>248</v>
      </c>
      <c r="C114" s="8" t="s">
        <v>249</v>
      </c>
      <c r="D114" s="21" t="s">
        <v>15</v>
      </c>
      <c r="E114" s="9" t="s">
        <v>46</v>
      </c>
      <c r="F114" s="8" t="s">
        <v>190</v>
      </c>
      <c r="G114" s="11">
        <v>30000</v>
      </c>
      <c r="H114" s="11">
        <f t="shared" si="66"/>
        <v>861</v>
      </c>
      <c r="I114" s="11">
        <f t="shared" si="67"/>
        <v>912</v>
      </c>
      <c r="J114" s="11" cm="1">
        <f t="array" ref="J114">G114-(G114*TSS)</f>
        <v>28227</v>
      </c>
      <c r="K114" s="12">
        <f t="shared" ref="K114" si="107">IF((J114*12)&lt;=SMAX,0,IF(AND((J114*12)&gt;=SMIN2,(J114*12)&lt;=SMAXN2),(((J114*12)-SMIN2)*PORCN1)/12,IF(AND((J114*12)&gt;=SMIN3,(J114*12)&lt;=SMAXN3),(((((J114*12)-SMIN3)*PORCN2)+VAFN3)/12),(((((J114*12)-SMAXN4)*PORCN3)+VAFN4)/12))))</f>
        <v>0</v>
      </c>
      <c r="L114" s="11">
        <v>2502.5</v>
      </c>
      <c r="M114" s="13">
        <f t="shared" si="69"/>
        <v>27497.5</v>
      </c>
    </row>
    <row r="115" spans="1:13" x14ac:dyDescent="0.2">
      <c r="A115" s="9">
        <v>108</v>
      </c>
      <c r="B115" s="20" t="s">
        <v>250</v>
      </c>
      <c r="C115" s="8" t="s">
        <v>251</v>
      </c>
      <c r="D115" s="21" t="s">
        <v>14</v>
      </c>
      <c r="E115" s="9" t="s">
        <v>46</v>
      </c>
      <c r="F115" s="8" t="s">
        <v>188</v>
      </c>
      <c r="G115" s="11">
        <v>50000</v>
      </c>
      <c r="H115" s="11">
        <f t="shared" si="66"/>
        <v>1435</v>
      </c>
      <c r="I115" s="11">
        <f t="shared" si="67"/>
        <v>1520</v>
      </c>
      <c r="J115" s="11" cm="1">
        <f t="array" ref="J115">G115-(G115*TSS)</f>
        <v>47045</v>
      </c>
      <c r="K115" s="12">
        <f t="shared" ref="K115" si="108">IF((J115*12)&lt;=SMAX,0,IF(AND((J115*12)&gt;=SMIN2,(J115*12)&lt;=SMAXN2),(((J115*12)-SMIN2)*PORCN1)/12,IF(AND((J115*12)&gt;=SMIN3,(J115*12)&lt;=SMAXN3),(((((J115*12)-SMIN3)*PORCN2)+VAFN3)/12),(((((J115*12)-SMAXN4)*PORCN3)+VAFN4)/12))))</f>
        <v>1853.9998749999997</v>
      </c>
      <c r="L115" s="11">
        <v>9103.65</v>
      </c>
      <c r="M115" s="13">
        <f t="shared" si="69"/>
        <v>40896.35</v>
      </c>
    </row>
    <row r="116" spans="1:13" x14ac:dyDescent="0.2">
      <c r="A116" s="9">
        <v>109</v>
      </c>
      <c r="B116" s="20" t="s">
        <v>252</v>
      </c>
      <c r="C116" s="8" t="s">
        <v>253</v>
      </c>
      <c r="D116" s="21" t="s">
        <v>14</v>
      </c>
      <c r="E116" s="9" t="s">
        <v>46</v>
      </c>
      <c r="F116" s="8" t="s">
        <v>211</v>
      </c>
      <c r="G116" s="11">
        <v>26250</v>
      </c>
      <c r="H116" s="11">
        <f t="shared" si="66"/>
        <v>753.375</v>
      </c>
      <c r="I116" s="11">
        <f t="shared" si="67"/>
        <v>798</v>
      </c>
      <c r="J116" s="11" cm="1">
        <f t="array" ref="J116">G116-(G116*TSS)</f>
        <v>24698.625</v>
      </c>
      <c r="K116" s="12">
        <f t="shared" ref="K116" si="109"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11">
        <v>14113.69</v>
      </c>
      <c r="M116" s="13">
        <f t="shared" si="69"/>
        <v>12136.31</v>
      </c>
    </row>
    <row r="117" spans="1:13" x14ac:dyDescent="0.2">
      <c r="A117" s="9">
        <v>110</v>
      </c>
      <c r="B117" s="20" t="s">
        <v>669</v>
      </c>
      <c r="C117" s="8" t="s">
        <v>210</v>
      </c>
      <c r="D117" s="21" t="s">
        <v>14</v>
      </c>
      <c r="E117" s="9" t="s">
        <v>46</v>
      </c>
      <c r="F117" s="8" t="s">
        <v>61</v>
      </c>
      <c r="G117" s="11">
        <v>25000</v>
      </c>
      <c r="H117" s="11">
        <f t="shared" si="66"/>
        <v>717.5</v>
      </c>
      <c r="I117" s="11">
        <f t="shared" si="67"/>
        <v>760</v>
      </c>
      <c r="J117" s="11" cm="1">
        <f t="array" ref="J117">G117-(G117*TSS)</f>
        <v>23522.5</v>
      </c>
      <c r="K117" s="12">
        <f t="shared" ref="K117" si="110">IF((J117*12)&lt;=SMAX,0,IF(AND((J117*12)&gt;=SMIN2,(J117*12)&lt;=SMAXN2),(((J117*12)-SMIN2)*PORCN1)/12,IF(AND((J117*12)&gt;=SMIN3,(J117*12)&lt;=SMAXN3),(((((J117*12)-SMIN3)*PORCN2)+VAFN3)/12),(((((J117*12)-SMAXN4)*PORCN3)+VAFN4)/12))))</f>
        <v>0</v>
      </c>
      <c r="L117" s="11">
        <v>6927.82</v>
      </c>
      <c r="M117" s="13">
        <f t="shared" si="69"/>
        <v>18072.18</v>
      </c>
    </row>
    <row r="118" spans="1:13" x14ac:dyDescent="0.2">
      <c r="A118" s="9">
        <v>111</v>
      </c>
      <c r="B118" s="20" t="s">
        <v>254</v>
      </c>
      <c r="C118" s="8" t="s">
        <v>255</v>
      </c>
      <c r="D118" s="21" t="s">
        <v>14</v>
      </c>
      <c r="E118" s="9" t="s">
        <v>46</v>
      </c>
      <c r="F118" s="8" t="s">
        <v>44</v>
      </c>
      <c r="G118" s="11">
        <v>50000</v>
      </c>
      <c r="H118" s="11">
        <f t="shared" si="66"/>
        <v>1435</v>
      </c>
      <c r="I118" s="11">
        <f t="shared" si="67"/>
        <v>1520</v>
      </c>
      <c r="J118" s="11" cm="1">
        <f t="array" ref="J118">G118-(G118*TSS)</f>
        <v>47045</v>
      </c>
      <c r="K118" s="12">
        <f t="shared" ref="K118" si="111">IF((J118*12)&lt;=SMAX,0,IF(AND((J118*12)&gt;=SMIN2,(J118*12)&lt;=SMAXN2),(((J118*12)-SMIN2)*PORCN1)/12,IF(AND((J118*12)&gt;=SMIN3,(J118*12)&lt;=SMAXN3),(((((J118*12)-SMIN3)*PORCN2)+VAFN3)/12),(((((J118*12)-SMAXN4)*PORCN3)+VAFN4)/12))))</f>
        <v>1853.9998749999997</v>
      </c>
      <c r="L118" s="11">
        <v>202.3</v>
      </c>
      <c r="M118" s="13">
        <f t="shared" si="69"/>
        <v>49797.7</v>
      </c>
    </row>
    <row r="119" spans="1:13" x14ac:dyDescent="0.2">
      <c r="A119" s="9">
        <v>112</v>
      </c>
      <c r="B119" s="20" t="s">
        <v>256</v>
      </c>
      <c r="C119" s="8" t="s">
        <v>257</v>
      </c>
      <c r="D119" s="21" t="s">
        <v>15</v>
      </c>
      <c r="E119" s="9" t="s">
        <v>46</v>
      </c>
      <c r="F119" s="8" t="s">
        <v>141</v>
      </c>
      <c r="G119" s="11">
        <v>75000</v>
      </c>
      <c r="H119" s="11">
        <f t="shared" si="66"/>
        <v>2152.5</v>
      </c>
      <c r="I119" s="11">
        <f t="shared" si="67"/>
        <v>2280</v>
      </c>
      <c r="J119" s="11" cm="1">
        <f t="array" ref="J119">G119-(G119*TSS)</f>
        <v>70567.5</v>
      </c>
      <c r="K119" s="12">
        <f t="shared" ref="K119" si="112">IF((J119*12)&lt;=SMAX,0,IF(AND((J119*12)&gt;=SMIN2,(J119*12)&lt;=SMAXN2),(((J119*12)-SMIN2)*PORCN1)/12,IF(AND((J119*12)&gt;=SMIN3,(J119*12)&lt;=SMAXN3),(((((J119*12)-SMIN3)*PORCN2)+VAFN3)/12),(((((J119*12)-SMAXN4)*PORCN3)+VAFN4)/12))))</f>
        <v>6309.3498333333337</v>
      </c>
      <c r="L119" s="11">
        <v>10766.85</v>
      </c>
      <c r="M119" s="13">
        <f t="shared" si="69"/>
        <v>64233.15</v>
      </c>
    </row>
    <row r="120" spans="1:13" x14ac:dyDescent="0.2">
      <c r="A120" s="9">
        <v>113</v>
      </c>
      <c r="B120" s="20" t="s">
        <v>258</v>
      </c>
      <c r="C120" s="8" t="s">
        <v>221</v>
      </c>
      <c r="D120" s="21" t="s">
        <v>15</v>
      </c>
      <c r="E120" s="9" t="s">
        <v>46</v>
      </c>
      <c r="F120" s="8" t="s">
        <v>38</v>
      </c>
      <c r="G120" s="11">
        <v>26250</v>
      </c>
      <c r="H120" s="11">
        <f t="shared" si="66"/>
        <v>753.375</v>
      </c>
      <c r="I120" s="11">
        <f t="shared" si="67"/>
        <v>798</v>
      </c>
      <c r="J120" s="11" cm="1">
        <f t="array" ref="J120">G120-(G120*TSS)</f>
        <v>24698.625</v>
      </c>
      <c r="K120" s="12">
        <f t="shared" ref="K120" si="113"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11">
        <v>1576.38</v>
      </c>
      <c r="M120" s="13">
        <f t="shared" si="69"/>
        <v>24673.62</v>
      </c>
    </row>
    <row r="121" spans="1:13" x14ac:dyDescent="0.2">
      <c r="A121" s="9">
        <v>114</v>
      </c>
      <c r="B121" s="20" t="s">
        <v>259</v>
      </c>
      <c r="C121" s="8" t="s">
        <v>221</v>
      </c>
      <c r="D121" s="21" t="s">
        <v>15</v>
      </c>
      <c r="E121" s="9" t="s">
        <v>46</v>
      </c>
      <c r="F121" s="8" t="s">
        <v>38</v>
      </c>
      <c r="G121" s="11">
        <v>35000</v>
      </c>
      <c r="H121" s="11">
        <f t="shared" si="66"/>
        <v>1004.5</v>
      </c>
      <c r="I121" s="11">
        <f t="shared" si="67"/>
        <v>1064</v>
      </c>
      <c r="J121" s="11" cm="1">
        <f t="array" ref="J121">G121-(G121*TSS)</f>
        <v>32931.5</v>
      </c>
      <c r="K121" s="12">
        <f t="shared" ref="K121" si="114">IF((J121*12)&lt;=SMAX,0,IF(AND((J121*12)&gt;=SMIN2,(J121*12)&lt;=SMAXN2),(((J121*12)-SMIN2)*PORCN1)/12,IF(AND((J121*12)&gt;=SMIN3,(J121*12)&lt;=SMAXN3),(((((J121*12)-SMIN3)*PORCN2)+VAFN3)/12),(((((J121*12)-SMAXN4)*PORCN3)+VAFN4)/12))))</f>
        <v>0</v>
      </c>
      <c r="L121" s="11">
        <v>10792.41</v>
      </c>
      <c r="M121" s="13">
        <f t="shared" si="69"/>
        <v>24207.59</v>
      </c>
    </row>
    <row r="122" spans="1:13" x14ac:dyDescent="0.2">
      <c r="A122" s="9">
        <v>115</v>
      </c>
      <c r="B122" s="20" t="s">
        <v>260</v>
      </c>
      <c r="C122" s="8" t="s">
        <v>76</v>
      </c>
      <c r="D122" s="21" t="s">
        <v>15</v>
      </c>
      <c r="E122" s="9" t="s">
        <v>46</v>
      </c>
      <c r="F122" s="8" t="s">
        <v>113</v>
      </c>
      <c r="G122" s="11">
        <v>26250</v>
      </c>
      <c r="H122" s="11">
        <f t="shared" si="66"/>
        <v>753.375</v>
      </c>
      <c r="I122" s="11">
        <f t="shared" si="67"/>
        <v>798</v>
      </c>
      <c r="J122" s="11" cm="1">
        <f t="array" ref="J122">G122-(G122*TSS)</f>
        <v>24698.625</v>
      </c>
      <c r="K122" s="12">
        <f t="shared" ref="K122" si="115">IF((J122*12)&lt;=SMAX,0,IF(AND((J122*12)&gt;=SMIN2,(J122*12)&lt;=SMAXN2),(((J122*12)-SMIN2)*PORCN1)/12,IF(AND((J122*12)&gt;=SMIN3,(J122*12)&lt;=SMAXN3),(((((J122*12)-SMIN3)*PORCN2)+VAFN3)/12),(((((J122*12)-SMAXN4)*PORCN3)+VAFN4)/12))))</f>
        <v>0</v>
      </c>
      <c r="L122" s="11">
        <v>102314</v>
      </c>
      <c r="M122" s="13">
        <f t="shared" si="69"/>
        <v>-76064</v>
      </c>
    </row>
    <row r="123" spans="1:13" x14ac:dyDescent="0.2">
      <c r="A123" s="9">
        <v>116</v>
      </c>
      <c r="B123" s="20" t="s">
        <v>261</v>
      </c>
      <c r="C123" s="8" t="s">
        <v>262</v>
      </c>
      <c r="D123" s="21" t="s">
        <v>15</v>
      </c>
      <c r="E123" s="9" t="s">
        <v>46</v>
      </c>
      <c r="F123" s="8" t="s">
        <v>268</v>
      </c>
      <c r="G123" s="11">
        <v>70000</v>
      </c>
      <c r="H123" s="11">
        <f t="shared" si="66"/>
        <v>2009</v>
      </c>
      <c r="I123" s="11">
        <f t="shared" si="67"/>
        <v>2128</v>
      </c>
      <c r="J123" s="11" cm="1">
        <f t="array" ref="J123">G123-(G123*TSS)</f>
        <v>65863</v>
      </c>
      <c r="K123" s="12">
        <f t="shared" ref="K123" si="116">IF((J123*12)&lt;=SMAX,0,IF(AND((J123*12)&gt;=SMIN2,(J123*12)&lt;=SMAXN2),(((J123*12)-SMIN2)*PORCN1)/12,IF(AND((J123*12)&gt;=SMIN3,(J123*12)&lt;=SMAXN3),(((((J123*12)-SMIN3)*PORCN2)+VAFN3)/12),(((((J123*12)-SMAXN4)*PORCN3)+VAFN4)/12))))</f>
        <v>5368.4498333333331</v>
      </c>
      <c r="L123" s="11">
        <v>14262.35</v>
      </c>
      <c r="M123" s="13">
        <f t="shared" si="69"/>
        <v>55737.65</v>
      </c>
    </row>
    <row r="124" spans="1:13" x14ac:dyDescent="0.2">
      <c r="A124" s="9">
        <v>117</v>
      </c>
      <c r="B124" s="20" t="s">
        <v>263</v>
      </c>
      <c r="C124" s="8" t="s">
        <v>264</v>
      </c>
      <c r="D124" s="21" t="s">
        <v>15</v>
      </c>
      <c r="E124" s="9" t="s">
        <v>46</v>
      </c>
      <c r="F124" s="8" t="s">
        <v>44</v>
      </c>
      <c r="G124" s="11">
        <v>60000</v>
      </c>
      <c r="H124" s="11">
        <f t="shared" si="66"/>
        <v>1722</v>
      </c>
      <c r="I124" s="11">
        <f t="shared" si="67"/>
        <v>1824</v>
      </c>
      <c r="J124" s="11" cm="1">
        <f t="array" ref="J124">G124-(G124*TSS)</f>
        <v>56454</v>
      </c>
      <c r="K124" s="12">
        <f t="shared" ref="K124" si="117">IF((J124*12)&lt;=SMAX,0,IF(AND((J124*12)&gt;=SMIN2,(J124*12)&lt;=SMAXN2),(((J124*12)-SMIN2)*PORCN1)/12,IF(AND((J124*12)&gt;=SMIN3,(J124*12)&lt;=SMAXN3),(((((J124*12)-SMIN3)*PORCN2)+VAFN3)/12),(((((J124*12)-SMAXN4)*PORCN3)+VAFN4)/12))))</f>
        <v>3486.6498333333329</v>
      </c>
      <c r="L124" s="11">
        <v>15290.47</v>
      </c>
      <c r="M124" s="13">
        <f t="shared" si="69"/>
        <v>44709.53</v>
      </c>
    </row>
    <row r="125" spans="1:13" x14ac:dyDescent="0.2">
      <c r="A125" s="9">
        <v>118</v>
      </c>
      <c r="B125" s="20" t="s">
        <v>265</v>
      </c>
      <c r="C125" s="8" t="s">
        <v>218</v>
      </c>
      <c r="D125" s="21" t="s">
        <v>15</v>
      </c>
      <c r="E125" s="9" t="s">
        <v>46</v>
      </c>
      <c r="F125" s="8" t="s">
        <v>44</v>
      </c>
      <c r="G125" s="11">
        <v>85000</v>
      </c>
      <c r="H125" s="11">
        <f t="shared" si="66"/>
        <v>2439.5</v>
      </c>
      <c r="I125" s="11">
        <f t="shared" si="67"/>
        <v>2584</v>
      </c>
      <c r="J125" s="11" cm="1">
        <f t="array" ref="J125">G125-(G125*TSS)</f>
        <v>79976.5</v>
      </c>
      <c r="K125" s="12">
        <f t="shared" ref="K125" si="118">IF((J125*12)&lt;=SMAX,0,IF(AND((J125*12)&gt;=SMIN2,(J125*12)&lt;=SMAXN2),(((J125*12)-SMIN2)*PORCN1)/12,IF(AND((J125*12)&gt;=SMIN3,(J125*12)&lt;=SMAXN3),(((((J125*12)-SMIN3)*PORCN2)+VAFN3)/12),(((((J125*12)-SMAXN4)*PORCN3)+VAFN4)/12))))</f>
        <v>8577.0622916666671</v>
      </c>
      <c r="L125" s="11">
        <v>1798</v>
      </c>
      <c r="M125" s="13">
        <f t="shared" si="69"/>
        <v>83202</v>
      </c>
    </row>
    <row r="126" spans="1:13" x14ac:dyDescent="0.2">
      <c r="A126" s="9">
        <v>119</v>
      </c>
      <c r="B126" s="20" t="s">
        <v>266</v>
      </c>
      <c r="C126" s="8" t="s">
        <v>267</v>
      </c>
      <c r="D126" s="21" t="s">
        <v>14</v>
      </c>
      <c r="E126" s="9" t="s">
        <v>46</v>
      </c>
      <c r="F126" s="8" t="s">
        <v>276</v>
      </c>
      <c r="G126" s="11">
        <v>75000</v>
      </c>
      <c r="H126" s="11">
        <f t="shared" si="66"/>
        <v>2152.5</v>
      </c>
      <c r="I126" s="11">
        <f t="shared" si="67"/>
        <v>2280</v>
      </c>
      <c r="J126" s="11" cm="1">
        <f t="array" ref="J126">G126-(G126*TSS)</f>
        <v>70567.5</v>
      </c>
      <c r="K126" s="12">
        <f t="shared" ref="K126" si="119">IF((J126*12)&lt;=SMAX,0,IF(AND((J126*12)&gt;=SMIN2,(J126*12)&lt;=SMAXN2),(((J126*12)-SMIN2)*PORCN1)/12,IF(AND((J126*12)&gt;=SMIN3,(J126*12)&lt;=SMAXN3),(((((J126*12)-SMIN3)*PORCN2)+VAFN3)/12),(((((J126*12)-SMAXN4)*PORCN3)+VAFN4)/12))))</f>
        <v>6309.3498333333337</v>
      </c>
      <c r="L126" s="11">
        <v>6880</v>
      </c>
      <c r="M126" s="13">
        <f t="shared" si="69"/>
        <v>68120</v>
      </c>
    </row>
    <row r="127" spans="1:13" x14ac:dyDescent="0.2">
      <c r="A127" s="9">
        <v>120</v>
      </c>
      <c r="B127" s="20" t="s">
        <v>269</v>
      </c>
      <c r="C127" s="8" t="s">
        <v>197</v>
      </c>
      <c r="D127" s="21" t="s">
        <v>15</v>
      </c>
      <c r="E127" s="9" t="s">
        <v>46</v>
      </c>
      <c r="F127" s="8" t="s">
        <v>268</v>
      </c>
      <c r="G127" s="11">
        <v>70000</v>
      </c>
      <c r="H127" s="11">
        <f t="shared" si="66"/>
        <v>2009</v>
      </c>
      <c r="I127" s="11">
        <f t="shared" si="67"/>
        <v>2128</v>
      </c>
      <c r="J127" s="11" cm="1">
        <f t="array" ref="J127">G127-(G127*TSS)</f>
        <v>65863</v>
      </c>
      <c r="K127" s="12">
        <f t="shared" ref="K127" si="120">IF((J127*12)&lt;=SMAX,0,IF(AND((J127*12)&gt;=SMIN2,(J127*12)&lt;=SMAXN2),(((J127*12)-SMIN2)*PORCN1)/12,IF(AND((J127*12)&gt;=SMIN3,(J127*12)&lt;=SMAXN3),(((((J127*12)-SMIN3)*PORCN2)+VAFN3)/12),(((((J127*12)-SMAXN4)*PORCN3)+VAFN4)/12))))</f>
        <v>5368.4498333333331</v>
      </c>
      <c r="L127" s="11">
        <v>9602.5300000000007</v>
      </c>
      <c r="M127" s="13">
        <f t="shared" si="69"/>
        <v>60397.47</v>
      </c>
    </row>
    <row r="128" spans="1:13" x14ac:dyDescent="0.2">
      <c r="A128" s="9">
        <v>121</v>
      </c>
      <c r="B128" s="20" t="s">
        <v>270</v>
      </c>
      <c r="C128" s="8" t="s">
        <v>271</v>
      </c>
      <c r="D128" s="21" t="s">
        <v>14</v>
      </c>
      <c r="E128" s="9" t="s">
        <v>46</v>
      </c>
      <c r="F128" s="8" t="s">
        <v>61</v>
      </c>
      <c r="G128" s="11">
        <v>40000</v>
      </c>
      <c r="H128" s="11">
        <f t="shared" si="66"/>
        <v>1148</v>
      </c>
      <c r="I128" s="11">
        <f t="shared" si="67"/>
        <v>1216</v>
      </c>
      <c r="J128" s="11" cm="1">
        <f t="array" ref="J128">G128-(G128*TSS)</f>
        <v>37636</v>
      </c>
      <c r="K128" s="12">
        <f t="shared" ref="K128" si="121">IF((J128*12)&lt;=SMAX,0,IF(AND((J128*12)&gt;=SMIN2,(J128*12)&lt;=SMAXN2),(((J128*12)-SMIN2)*PORCN1)/12,IF(AND((J128*12)&gt;=SMIN3,(J128*12)&lt;=SMAXN3),(((((J128*12)-SMIN3)*PORCN2)+VAFN3)/12),(((((J128*12)-SMAXN4)*PORCN3)+VAFN4)/12))))</f>
        <v>442.64987499999984</v>
      </c>
      <c r="L128" s="11">
        <v>1502.5</v>
      </c>
      <c r="M128" s="13">
        <f t="shared" si="69"/>
        <v>38497.5</v>
      </c>
    </row>
    <row r="129" spans="1:13" x14ac:dyDescent="0.2">
      <c r="A129" s="9">
        <v>122</v>
      </c>
      <c r="B129" s="20" t="s">
        <v>670</v>
      </c>
      <c r="C129" s="8" t="s">
        <v>621</v>
      </c>
      <c r="D129" s="21" t="s">
        <v>14</v>
      </c>
      <c r="E129" s="9" t="s">
        <v>46</v>
      </c>
      <c r="F129" s="8" t="s">
        <v>211</v>
      </c>
      <c r="G129" s="11">
        <v>40000</v>
      </c>
      <c r="H129" s="11">
        <f t="shared" si="66"/>
        <v>1148</v>
      </c>
      <c r="I129" s="11">
        <f t="shared" si="67"/>
        <v>1216</v>
      </c>
      <c r="J129" s="11" cm="1">
        <f t="array" ref="J129">G129-(G129*TSS)</f>
        <v>37636</v>
      </c>
      <c r="K129" s="12">
        <f t="shared" ref="K129" si="122">IF((J129*12)&lt;=SMAX,0,IF(AND((J129*12)&gt;=SMIN2,(J129*12)&lt;=SMAXN2),(((J129*12)-SMIN2)*PORCN1)/12,IF(AND((J129*12)&gt;=SMIN3,(J129*12)&lt;=SMAXN3),(((((J129*12)-SMIN3)*PORCN2)+VAFN3)/12),(((((J129*12)-SMAXN4)*PORCN3)+VAFN4)/12))))</f>
        <v>442.64987499999984</v>
      </c>
      <c r="L129" s="11">
        <v>7534</v>
      </c>
      <c r="M129" s="13">
        <f t="shared" si="69"/>
        <v>32466</v>
      </c>
    </row>
    <row r="130" spans="1:13" x14ac:dyDescent="0.2">
      <c r="A130" s="9">
        <v>123</v>
      </c>
      <c r="B130" s="20" t="s">
        <v>272</v>
      </c>
      <c r="C130" s="8" t="s">
        <v>273</v>
      </c>
      <c r="D130" s="21" t="s">
        <v>14</v>
      </c>
      <c r="E130" s="9" t="s">
        <v>46</v>
      </c>
      <c r="F130" s="8" t="s">
        <v>38</v>
      </c>
      <c r="G130" s="11">
        <v>75000</v>
      </c>
      <c r="H130" s="11">
        <f t="shared" si="66"/>
        <v>2152.5</v>
      </c>
      <c r="I130" s="11">
        <f t="shared" si="67"/>
        <v>2280</v>
      </c>
      <c r="J130" s="11" cm="1">
        <f t="array" ref="J130">G130-(G130*TSS)</f>
        <v>70567.5</v>
      </c>
      <c r="K130" s="12">
        <f t="shared" ref="K130" si="123">IF((J130*12)&lt;=SMAX,0,IF(AND((J130*12)&gt;=SMIN2,(J130*12)&lt;=SMAXN2),(((J130*12)-SMIN2)*PORCN1)/12,IF(AND((J130*12)&gt;=SMIN3,(J130*12)&lt;=SMAXN3),(((((J130*12)-SMIN3)*PORCN2)+VAFN3)/12),(((((J130*12)-SMAXN4)*PORCN3)+VAFN4)/12))))</f>
        <v>6309.3498333333337</v>
      </c>
      <c r="L130" s="11">
        <v>12028.81</v>
      </c>
      <c r="M130" s="13">
        <f t="shared" si="69"/>
        <v>62971.19</v>
      </c>
    </row>
    <row r="131" spans="1:13" x14ac:dyDescent="0.2">
      <c r="A131" s="9">
        <v>124</v>
      </c>
      <c r="B131" s="20" t="s">
        <v>274</v>
      </c>
      <c r="C131" s="8" t="s">
        <v>275</v>
      </c>
      <c r="D131" s="21" t="s">
        <v>14</v>
      </c>
      <c r="E131" s="9" t="s">
        <v>46</v>
      </c>
      <c r="F131" s="8" t="s">
        <v>54</v>
      </c>
      <c r="G131" s="11">
        <v>35000</v>
      </c>
      <c r="H131" s="11">
        <f t="shared" si="66"/>
        <v>1004.5</v>
      </c>
      <c r="I131" s="11">
        <f t="shared" si="67"/>
        <v>1064</v>
      </c>
      <c r="J131" s="11" cm="1">
        <f t="array" ref="J131">G131-(G131*TSS)</f>
        <v>32931.5</v>
      </c>
      <c r="K131" s="12">
        <f t="shared" ref="K131" si="124"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11">
        <v>1576.38</v>
      </c>
      <c r="M131" s="13">
        <f t="shared" si="69"/>
        <v>33423.620000000003</v>
      </c>
    </row>
    <row r="132" spans="1:13" x14ac:dyDescent="0.2">
      <c r="A132" s="9">
        <v>125</v>
      </c>
      <c r="B132" s="20" t="s">
        <v>277</v>
      </c>
      <c r="C132" s="8" t="s">
        <v>278</v>
      </c>
      <c r="D132" s="21" t="s">
        <v>14</v>
      </c>
      <c r="E132" s="9" t="s">
        <v>46</v>
      </c>
      <c r="F132" s="8" t="s">
        <v>188</v>
      </c>
      <c r="G132" s="11">
        <v>40000</v>
      </c>
      <c r="H132" s="11">
        <f t="shared" si="66"/>
        <v>1148</v>
      </c>
      <c r="I132" s="11">
        <f t="shared" si="67"/>
        <v>1216</v>
      </c>
      <c r="J132" s="11" cm="1">
        <f t="array" ref="J132">G132-(G132*TSS)</f>
        <v>37636</v>
      </c>
      <c r="K132" s="12">
        <f t="shared" ref="K132" si="125">IF((J132*12)&lt;=SMAX,0,IF(AND((J132*12)&gt;=SMIN2,(J132*12)&lt;=SMAXN2),(((J132*12)-SMIN2)*PORCN1)/12,IF(AND((J132*12)&gt;=SMIN3,(J132*12)&lt;=SMAXN3),(((((J132*12)-SMIN3)*PORCN2)+VAFN3)/12),(((((J132*12)-SMAXN4)*PORCN3)+VAFN4)/12))))</f>
        <v>442.64987499999984</v>
      </c>
      <c r="L132" s="11">
        <v>17450.849999999999</v>
      </c>
      <c r="M132" s="13">
        <f t="shared" si="69"/>
        <v>22549.15</v>
      </c>
    </row>
    <row r="133" spans="1:13" x14ac:dyDescent="0.2">
      <c r="A133" s="9">
        <v>126</v>
      </c>
      <c r="B133" s="20" t="s">
        <v>279</v>
      </c>
      <c r="C133" s="8" t="s">
        <v>60</v>
      </c>
      <c r="D133" s="21" t="s">
        <v>15</v>
      </c>
      <c r="E133" s="9" t="s">
        <v>46</v>
      </c>
      <c r="F133" s="8" t="s">
        <v>61</v>
      </c>
      <c r="G133" s="11">
        <v>16500</v>
      </c>
      <c r="H133" s="11">
        <f t="shared" si="66"/>
        <v>473.55</v>
      </c>
      <c r="I133" s="11">
        <f t="shared" si="67"/>
        <v>501.6</v>
      </c>
      <c r="J133" s="11" cm="1">
        <f t="array" ref="J133">G133-(G133*TSS)</f>
        <v>15524.85</v>
      </c>
      <c r="K133" s="12">
        <f t="shared" ref="K133" si="126">IF((J133*12)&lt;=SMAX,0,IF(AND((J133*12)&gt;=SMIN2,(J133*12)&lt;=SMAXN2),(((J133*12)-SMIN2)*PORCN1)/12,IF(AND((J133*12)&gt;=SMIN3,(J133*12)&lt;=SMAXN3),(((((J133*12)-SMIN3)*PORCN2)+VAFN3)/12),(((((J133*12)-SMAXN4)*PORCN3)+VAFN4)/12))))</f>
        <v>0</v>
      </c>
      <c r="L133" s="11">
        <v>10917.38</v>
      </c>
      <c r="M133" s="13">
        <f t="shared" si="69"/>
        <v>5582.6200000000008</v>
      </c>
    </row>
    <row r="134" spans="1:13" x14ac:dyDescent="0.2">
      <c r="A134" s="9">
        <v>127</v>
      </c>
      <c r="B134" s="20" t="s">
        <v>280</v>
      </c>
      <c r="C134" s="8" t="s">
        <v>271</v>
      </c>
      <c r="D134" s="21" t="s">
        <v>15</v>
      </c>
      <c r="E134" s="9" t="s">
        <v>46</v>
      </c>
      <c r="F134" s="8" t="s">
        <v>61</v>
      </c>
      <c r="G134" s="11">
        <v>30000</v>
      </c>
      <c r="H134" s="11">
        <f t="shared" si="66"/>
        <v>861</v>
      </c>
      <c r="I134" s="11">
        <f t="shared" si="67"/>
        <v>912</v>
      </c>
      <c r="J134" s="11" cm="1">
        <f t="array" ref="J134">G134-(G134*TSS)</f>
        <v>28227</v>
      </c>
      <c r="K134" s="12">
        <f t="shared" ref="K134" si="127">IF((J134*12)&lt;=SMAX,0,IF(AND((J134*12)&gt;=SMIN2,(J134*12)&lt;=SMAXN2),(((J134*12)-SMIN2)*PORCN1)/12,IF(AND((J134*12)&gt;=SMIN3,(J134*12)&lt;=SMAXN3),(((((J134*12)-SMIN3)*PORCN2)+VAFN3)/12),(((((J134*12)-SMAXN4)*PORCN3)+VAFN4)/12))))</f>
        <v>0</v>
      </c>
      <c r="L134" s="11">
        <v>42615.78</v>
      </c>
      <c r="M134" s="13">
        <f t="shared" si="69"/>
        <v>-12615.779999999999</v>
      </c>
    </row>
    <row r="135" spans="1:13" x14ac:dyDescent="0.2">
      <c r="A135" s="9">
        <v>128</v>
      </c>
      <c r="B135" s="20" t="s">
        <v>281</v>
      </c>
      <c r="C135" s="8" t="s">
        <v>282</v>
      </c>
      <c r="D135" s="21" t="s">
        <v>15</v>
      </c>
      <c r="E135" s="9" t="s">
        <v>46</v>
      </c>
      <c r="F135" s="8" t="s">
        <v>268</v>
      </c>
      <c r="G135" s="11">
        <v>110000</v>
      </c>
      <c r="H135" s="11">
        <f t="shared" si="66"/>
        <v>3157</v>
      </c>
      <c r="I135" s="11">
        <f t="shared" si="67"/>
        <v>3344</v>
      </c>
      <c r="J135" s="11" cm="1">
        <f t="array" ref="J135">G135-(G135*TSS)</f>
        <v>103499</v>
      </c>
      <c r="K135" s="12">
        <f t="shared" ref="K135" si="128">IF((J135*12)&lt;=SMAX,0,IF(AND((J135*12)&gt;=SMIN2,(J135*12)&lt;=SMAXN2),(((J135*12)-SMIN2)*PORCN1)/12,IF(AND((J135*12)&gt;=SMIN3,(J135*12)&lt;=SMAXN3),(((((J135*12)-SMIN3)*PORCN2)+VAFN3)/12),(((((J135*12)-SMAXN4)*PORCN3)+VAFN4)/12))))</f>
        <v>14457.687291666667</v>
      </c>
      <c r="L135" s="11">
        <v>7880</v>
      </c>
      <c r="M135" s="13">
        <f t="shared" si="69"/>
        <v>102120</v>
      </c>
    </row>
    <row r="136" spans="1:13" x14ac:dyDescent="0.2">
      <c r="A136" s="9">
        <v>129</v>
      </c>
      <c r="B136" s="20" t="s">
        <v>283</v>
      </c>
      <c r="C136" s="8" t="s">
        <v>284</v>
      </c>
      <c r="D136" s="21" t="s">
        <v>14</v>
      </c>
      <c r="E136" s="9" t="s">
        <v>46</v>
      </c>
      <c r="F136" s="8" t="s">
        <v>133</v>
      </c>
      <c r="G136" s="11">
        <v>70000</v>
      </c>
      <c r="H136" s="11">
        <f t="shared" si="66"/>
        <v>2009</v>
      </c>
      <c r="I136" s="11">
        <f t="shared" si="67"/>
        <v>2128</v>
      </c>
      <c r="J136" s="11" cm="1">
        <f t="array" ref="J136">G136-(G136*TSS)</f>
        <v>65863</v>
      </c>
      <c r="K136" s="12">
        <f t="shared" ref="K136" si="129">IF((J136*12)&lt;=SMAX,0,IF(AND((J136*12)&gt;=SMIN2,(J136*12)&lt;=SMAXN2),(((J136*12)-SMIN2)*PORCN1)/12,IF(AND((J136*12)&gt;=SMIN3,(J136*12)&lt;=SMAXN3),(((((J136*12)-SMIN3)*PORCN2)+VAFN3)/12),(((((J136*12)-SMAXN4)*PORCN3)+VAFN4)/12))))</f>
        <v>5368.4498333333331</v>
      </c>
      <c r="L136" s="11">
        <v>8857.65</v>
      </c>
      <c r="M136" s="13">
        <f t="shared" si="69"/>
        <v>61142.35</v>
      </c>
    </row>
    <row r="137" spans="1:13" x14ac:dyDescent="0.2">
      <c r="A137" s="9">
        <v>130</v>
      </c>
      <c r="B137" s="20" t="s">
        <v>285</v>
      </c>
      <c r="C137" s="8" t="s">
        <v>286</v>
      </c>
      <c r="D137" s="21" t="s">
        <v>14</v>
      </c>
      <c r="E137" s="9" t="s">
        <v>46</v>
      </c>
      <c r="F137" s="8" t="s">
        <v>190</v>
      </c>
      <c r="G137" s="11">
        <v>25000</v>
      </c>
      <c r="H137" s="11">
        <f t="shared" ref="H137:H200" si="130">2.87%*G137</f>
        <v>717.5</v>
      </c>
      <c r="I137" s="11">
        <f t="shared" ref="I137:I200" si="131">3.04%*G137</f>
        <v>760</v>
      </c>
      <c r="J137" s="11" cm="1">
        <f t="array" ref="J137">G137-(G137*TSS)</f>
        <v>23522.5</v>
      </c>
      <c r="K137" s="12">
        <f t="shared" ref="K137" si="132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1">
        <v>10766.85</v>
      </c>
      <c r="M137" s="13">
        <f t="shared" ref="M137:M200" si="133">+G137-L137</f>
        <v>14233.15</v>
      </c>
    </row>
    <row r="138" spans="1:13" x14ac:dyDescent="0.2">
      <c r="A138" s="9">
        <v>131</v>
      </c>
      <c r="B138" s="20" t="s">
        <v>287</v>
      </c>
      <c r="C138" s="8" t="s">
        <v>159</v>
      </c>
      <c r="D138" s="21" t="s">
        <v>15</v>
      </c>
      <c r="E138" s="9" t="s">
        <v>46</v>
      </c>
      <c r="F138" s="8" t="s">
        <v>53</v>
      </c>
      <c r="G138" s="11">
        <v>45000</v>
      </c>
      <c r="H138" s="11">
        <f t="shared" si="130"/>
        <v>1291.5</v>
      </c>
      <c r="I138" s="11">
        <f t="shared" si="131"/>
        <v>1368</v>
      </c>
      <c r="J138" s="11" cm="1">
        <f t="array" ref="J138">G138-(G138*TSS)</f>
        <v>42340.5</v>
      </c>
      <c r="K138" s="12">
        <f t="shared" ref="K138" si="134">IF((J138*12)&lt;=SMAX,0,IF(AND((J138*12)&gt;=SMIN2,(J138*12)&lt;=SMAXN2),(((J138*12)-SMIN2)*PORCN1)/12,IF(AND((J138*12)&gt;=SMIN3,(J138*12)&lt;=SMAXN3),(((((J138*12)-SMIN3)*PORCN2)+VAFN3)/12),(((((J138*12)-SMAXN4)*PORCN3)+VAFN4)/12))))</f>
        <v>1148.3248749999998</v>
      </c>
      <c r="L138" s="11">
        <v>10766.85</v>
      </c>
      <c r="M138" s="13">
        <f t="shared" si="133"/>
        <v>34233.15</v>
      </c>
    </row>
    <row r="139" spans="1:13" x14ac:dyDescent="0.2">
      <c r="A139" s="9">
        <v>132</v>
      </c>
      <c r="B139" s="20" t="s">
        <v>288</v>
      </c>
      <c r="C139" s="8" t="s">
        <v>55</v>
      </c>
      <c r="D139" s="21" t="s">
        <v>15</v>
      </c>
      <c r="E139" s="9" t="s">
        <v>46</v>
      </c>
      <c r="F139" s="8" t="s">
        <v>91</v>
      </c>
      <c r="G139" s="11">
        <v>35000</v>
      </c>
      <c r="H139" s="11">
        <f t="shared" si="130"/>
        <v>1004.5</v>
      </c>
      <c r="I139" s="11">
        <f t="shared" si="131"/>
        <v>1064</v>
      </c>
      <c r="J139" s="11" cm="1">
        <f t="array" ref="J139">G139-(G139*TSS)</f>
        <v>32931.5</v>
      </c>
      <c r="K139" s="12">
        <f t="shared" ref="K139" si="135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11">
        <v>21724.66</v>
      </c>
      <c r="M139" s="13">
        <f t="shared" si="133"/>
        <v>13275.34</v>
      </c>
    </row>
    <row r="140" spans="1:13" x14ac:dyDescent="0.2">
      <c r="A140" s="9">
        <v>133</v>
      </c>
      <c r="B140" s="20" t="s">
        <v>289</v>
      </c>
      <c r="C140" s="8" t="s">
        <v>76</v>
      </c>
      <c r="D140" s="21" t="s">
        <v>15</v>
      </c>
      <c r="E140" s="9" t="s">
        <v>46</v>
      </c>
      <c r="F140" s="8" t="s">
        <v>38</v>
      </c>
      <c r="G140" s="11">
        <v>30000</v>
      </c>
      <c r="H140" s="11">
        <f t="shared" si="130"/>
        <v>861</v>
      </c>
      <c r="I140" s="11">
        <f t="shared" si="131"/>
        <v>912</v>
      </c>
      <c r="J140" s="11" cm="1">
        <f t="array" ref="J140">G140-(G140*TSS)</f>
        <v>28227</v>
      </c>
      <c r="K140" s="12">
        <f t="shared" ref="K140" si="136">IF((J140*12)&lt;=SMAX,0,IF(AND((J140*12)&gt;=SMIN2,(J140*12)&lt;=SMAXN2),(((J140*12)-SMIN2)*PORCN1)/12,IF(AND((J140*12)&gt;=SMIN3,(J140*12)&lt;=SMAXN3),(((((J140*12)-SMIN3)*PORCN2)+VAFN3)/12),(((((J140*12)-SMAXN4)*PORCN3)+VAFN4)/12))))</f>
        <v>0</v>
      </c>
      <c r="L140" s="11">
        <v>2831.65</v>
      </c>
      <c r="M140" s="13">
        <f t="shared" si="133"/>
        <v>27168.35</v>
      </c>
    </row>
    <row r="141" spans="1:13" x14ac:dyDescent="0.2">
      <c r="A141" s="9">
        <v>134</v>
      </c>
      <c r="B141" s="20" t="s">
        <v>290</v>
      </c>
      <c r="C141" s="8" t="s">
        <v>291</v>
      </c>
      <c r="D141" s="21" t="s">
        <v>15</v>
      </c>
      <c r="E141" s="9" t="s">
        <v>46</v>
      </c>
      <c r="F141" s="8" t="s">
        <v>94</v>
      </c>
      <c r="G141" s="11">
        <v>31500</v>
      </c>
      <c r="H141" s="11">
        <f t="shared" si="130"/>
        <v>904.05</v>
      </c>
      <c r="I141" s="11">
        <f t="shared" si="131"/>
        <v>957.6</v>
      </c>
      <c r="J141" s="11" cm="1">
        <f t="array" ref="J141">G141-(G141*TSS)</f>
        <v>29638.35</v>
      </c>
      <c r="K141" s="12">
        <f t="shared" ref="K141" si="137">IF((J141*12)&lt;=SMAX,0,IF(AND((J141*12)&gt;=SMIN2,(J141*12)&lt;=SMAXN2),(((J141*12)-SMIN2)*PORCN1)/12,IF(AND((J141*12)&gt;=SMIN3,(J141*12)&lt;=SMAXN3),(((((J141*12)-SMIN3)*PORCN2)+VAFN3)/12),(((((J141*12)-SMAXN4)*PORCN3)+VAFN4)/12))))</f>
        <v>0</v>
      </c>
      <c r="L141" s="11">
        <v>2831.65</v>
      </c>
      <c r="M141" s="13">
        <f t="shared" si="133"/>
        <v>28668.35</v>
      </c>
    </row>
    <row r="142" spans="1:13" x14ac:dyDescent="0.2">
      <c r="A142" s="9">
        <v>135</v>
      </c>
      <c r="B142" s="20" t="s">
        <v>292</v>
      </c>
      <c r="C142" s="8" t="s">
        <v>293</v>
      </c>
      <c r="D142" s="21" t="s">
        <v>14</v>
      </c>
      <c r="E142" s="9" t="s">
        <v>46</v>
      </c>
      <c r="F142" s="8" t="s">
        <v>206</v>
      </c>
      <c r="G142" s="11">
        <v>70000</v>
      </c>
      <c r="H142" s="11">
        <f t="shared" si="130"/>
        <v>2009</v>
      </c>
      <c r="I142" s="11">
        <f t="shared" si="131"/>
        <v>2128</v>
      </c>
      <c r="J142" s="11" cm="1">
        <f t="array" ref="J142">G142-(G142*TSS)</f>
        <v>65863</v>
      </c>
      <c r="K142" s="12">
        <f t="shared" ref="K142" si="138">IF((J142*12)&lt;=SMAX,0,IF(AND((J142*12)&gt;=SMIN2,(J142*12)&lt;=SMAXN2),(((J142*12)-SMIN2)*PORCN1)/12,IF(AND((J142*12)&gt;=SMIN3,(J142*12)&lt;=SMAXN3),(((((J142*12)-SMIN3)*PORCN2)+VAFN3)/12),(((((J142*12)-SMAXN4)*PORCN3)+VAFN4)/12))))</f>
        <v>5368.4498333333331</v>
      </c>
      <c r="L142" s="11">
        <v>11966.85</v>
      </c>
      <c r="M142" s="13">
        <f t="shared" si="133"/>
        <v>58033.15</v>
      </c>
    </row>
    <row r="143" spans="1:13" x14ac:dyDescent="0.2">
      <c r="A143" s="9">
        <v>136</v>
      </c>
      <c r="B143" s="20" t="s">
        <v>294</v>
      </c>
      <c r="C143" s="8" t="s">
        <v>295</v>
      </c>
      <c r="D143" s="21" t="s">
        <v>14</v>
      </c>
      <c r="E143" s="9" t="s">
        <v>46</v>
      </c>
      <c r="F143" s="8" t="s">
        <v>188</v>
      </c>
      <c r="G143" s="11">
        <v>40000</v>
      </c>
      <c r="H143" s="11">
        <f t="shared" si="130"/>
        <v>1148</v>
      </c>
      <c r="I143" s="11">
        <f t="shared" si="131"/>
        <v>1216</v>
      </c>
      <c r="J143" s="11" cm="1">
        <f t="array" ref="J143">G143-(G143*TSS)</f>
        <v>37636</v>
      </c>
      <c r="K143" s="12">
        <f t="shared" ref="K143" si="139">IF((J143*12)&lt;=SMAX,0,IF(AND((J143*12)&gt;=SMIN2,(J143*12)&lt;=SMAXN2),(((J143*12)-SMIN2)*PORCN1)/12,IF(AND((J143*12)&gt;=SMIN3,(J143*12)&lt;=SMAXN3),(((((J143*12)-SMIN3)*PORCN2)+VAFN3)/12),(((((J143*12)-SMAXN4)*PORCN3)+VAFN4)/12))))</f>
        <v>442.64987499999984</v>
      </c>
      <c r="L143" s="11">
        <v>3464.1</v>
      </c>
      <c r="M143" s="13">
        <f t="shared" si="133"/>
        <v>36535.9</v>
      </c>
    </row>
    <row r="144" spans="1:13" x14ac:dyDescent="0.2">
      <c r="A144" s="9">
        <v>137</v>
      </c>
      <c r="B144" s="20" t="s">
        <v>296</v>
      </c>
      <c r="C144" s="8" t="s">
        <v>216</v>
      </c>
      <c r="D144" s="21" t="s">
        <v>15</v>
      </c>
      <c r="E144" s="9" t="s">
        <v>46</v>
      </c>
      <c r="F144" s="8" t="s">
        <v>38</v>
      </c>
      <c r="G144" s="11">
        <v>40000</v>
      </c>
      <c r="H144" s="11">
        <f t="shared" si="130"/>
        <v>1148</v>
      </c>
      <c r="I144" s="11">
        <f t="shared" si="131"/>
        <v>1216</v>
      </c>
      <c r="J144" s="11" cm="1">
        <f t="array" ref="J144">G144-(G144*TSS)</f>
        <v>37636</v>
      </c>
      <c r="K144" s="12">
        <f t="shared" ref="K144" si="140">IF((J144*12)&lt;=SMAX,0,IF(AND((J144*12)&gt;=SMIN2,(J144*12)&lt;=SMAXN2),(((J144*12)-SMIN2)*PORCN1)/12,IF(AND((J144*12)&gt;=SMIN3,(J144*12)&lt;=SMAXN3),(((((J144*12)-SMIN3)*PORCN2)+VAFN3)/12),(((((J144*12)-SMAXN4)*PORCN3)+VAFN4)/12))))</f>
        <v>442.64987499999984</v>
      </c>
      <c r="L144" s="11">
        <v>2389</v>
      </c>
      <c r="M144" s="13">
        <f t="shared" si="133"/>
        <v>37611</v>
      </c>
    </row>
    <row r="145" spans="1:13" x14ac:dyDescent="0.2">
      <c r="A145" s="9">
        <v>138</v>
      </c>
      <c r="B145" s="20" t="s">
        <v>297</v>
      </c>
      <c r="C145" s="8" t="s">
        <v>298</v>
      </c>
      <c r="D145" s="21" t="s">
        <v>14</v>
      </c>
      <c r="E145" s="9" t="s">
        <v>46</v>
      </c>
      <c r="F145" s="8" t="s">
        <v>58</v>
      </c>
      <c r="G145" s="11">
        <v>25000</v>
      </c>
      <c r="H145" s="11">
        <f t="shared" si="130"/>
        <v>717.5</v>
      </c>
      <c r="I145" s="11">
        <f t="shared" si="131"/>
        <v>760</v>
      </c>
      <c r="J145" s="11" cm="1">
        <f t="array" ref="J145">G145-(G145*TSS)</f>
        <v>23522.5</v>
      </c>
      <c r="K145" s="12">
        <f t="shared" ref="K145" si="141">IF((J145*12)&lt;=SMAX,0,IF(AND((J145*12)&gt;=SMIN2,(J145*12)&lt;=SMAXN2),(((J145*12)-SMIN2)*PORCN1)/12,IF(AND((J145*12)&gt;=SMIN3,(J145*12)&lt;=SMAXN3),(((((J145*12)-SMIN3)*PORCN2)+VAFN3)/12),(((((J145*12)-SMAXN4)*PORCN3)+VAFN4)/12))))</f>
        <v>0</v>
      </c>
      <c r="L145" s="11">
        <v>1000.15</v>
      </c>
      <c r="M145" s="13">
        <f t="shared" si="133"/>
        <v>23999.85</v>
      </c>
    </row>
    <row r="146" spans="1:13" x14ac:dyDescent="0.2">
      <c r="A146" s="9">
        <v>139</v>
      </c>
      <c r="B146" s="20" t="s">
        <v>299</v>
      </c>
      <c r="C146" s="8" t="s">
        <v>300</v>
      </c>
      <c r="D146" s="21" t="s">
        <v>15</v>
      </c>
      <c r="E146" s="9" t="s">
        <v>46</v>
      </c>
      <c r="F146" s="8" t="s">
        <v>306</v>
      </c>
      <c r="G146" s="11">
        <v>26500</v>
      </c>
      <c r="H146" s="11">
        <f t="shared" si="130"/>
        <v>760.55</v>
      </c>
      <c r="I146" s="11">
        <f t="shared" si="131"/>
        <v>805.6</v>
      </c>
      <c r="J146" s="11" cm="1">
        <f t="array" ref="J146">G146-(G146*TSS)</f>
        <v>24933.85</v>
      </c>
      <c r="K146" s="12">
        <f t="shared" ref="K146" si="142">IF((J146*12)&lt;=SMAX,0,IF(AND((J146*12)&gt;=SMIN2,(J146*12)&lt;=SMAXN2),(((J146*12)-SMIN2)*PORCN1)/12,IF(AND((J146*12)&gt;=SMIN3,(J146*12)&lt;=SMAXN3),(((((J146*12)-SMIN3)*PORCN2)+VAFN3)/12),(((((J146*12)-SMAXN4)*PORCN3)+VAFN4)/12))))</f>
        <v>0</v>
      </c>
      <c r="L146" s="11">
        <v>15607.69</v>
      </c>
      <c r="M146" s="13">
        <f t="shared" si="133"/>
        <v>10892.31</v>
      </c>
    </row>
    <row r="147" spans="1:13" x14ac:dyDescent="0.2">
      <c r="A147" s="9">
        <v>140</v>
      </c>
      <c r="B147" s="20" t="s">
        <v>301</v>
      </c>
      <c r="C147" s="8" t="s">
        <v>216</v>
      </c>
      <c r="D147" s="21" t="s">
        <v>15</v>
      </c>
      <c r="E147" s="9" t="s">
        <v>46</v>
      </c>
      <c r="F147" s="8" t="s">
        <v>38</v>
      </c>
      <c r="G147" s="11">
        <v>50000</v>
      </c>
      <c r="H147" s="11">
        <f t="shared" si="130"/>
        <v>1435</v>
      </c>
      <c r="I147" s="11">
        <f t="shared" si="131"/>
        <v>1520</v>
      </c>
      <c r="J147" s="11" cm="1">
        <f t="array" ref="J147">G147-(G147*TSS)</f>
        <v>47045</v>
      </c>
      <c r="K147" s="12">
        <f>IF((J147*12)&lt;=SMAX,0,IF(AND((J147*12)&gt;=SMIN2,(J147*12)&lt;=SMAXN2),(((J147*12)-SMIN2)*PORCN1)/12,IF(AND((J147*12)&gt;=SMIN3,(J147*12)&lt;=SMAXN3),(((((J147*12)-SMIN3)*PORCN2)+VAFN3)/12),(((((J147*12)-SMAXN4)*PORCN3)+VAFN4)/12))))+3100.64</f>
        <v>4954.6398749999998</v>
      </c>
      <c r="L147" s="11">
        <v>53862.17</v>
      </c>
      <c r="M147" s="13">
        <f t="shared" si="133"/>
        <v>-3862.1699999999983</v>
      </c>
    </row>
    <row r="148" spans="1:13" x14ac:dyDescent="0.2">
      <c r="A148" s="9">
        <v>141</v>
      </c>
      <c r="B148" s="20" t="s">
        <v>302</v>
      </c>
      <c r="C148" s="8" t="s">
        <v>197</v>
      </c>
      <c r="D148" s="21" t="s">
        <v>15</v>
      </c>
      <c r="E148" s="9" t="s">
        <v>46</v>
      </c>
      <c r="F148" s="8" t="s">
        <v>268</v>
      </c>
      <c r="G148" s="11">
        <v>50000</v>
      </c>
      <c r="H148" s="11">
        <f t="shared" si="130"/>
        <v>1435</v>
      </c>
      <c r="I148" s="11">
        <f t="shared" si="131"/>
        <v>1520</v>
      </c>
      <c r="J148" s="11" cm="1">
        <f t="array" ref="J148">G148-(G148*TSS)</f>
        <v>47045</v>
      </c>
      <c r="K148" s="12">
        <f t="shared" ref="K148" si="143">IF((J148*12)&lt;=SMAX,0,IF(AND((J148*12)&gt;=SMIN2,(J148*12)&lt;=SMAXN2),(((J148*12)-SMIN2)*PORCN1)/12,IF(AND((J148*12)&gt;=SMIN3,(J148*12)&lt;=SMAXN3),(((((J148*12)-SMIN3)*PORCN2)+VAFN3)/12),(((((J148*12)-SMAXN4)*PORCN3)+VAFN4)/12))))</f>
        <v>1853.9998749999997</v>
      </c>
      <c r="L148" s="11">
        <v>16986.45</v>
      </c>
      <c r="M148" s="13">
        <f t="shared" si="133"/>
        <v>33013.550000000003</v>
      </c>
    </row>
    <row r="149" spans="1:13" x14ac:dyDescent="0.2">
      <c r="A149" s="9">
        <v>142</v>
      </c>
      <c r="B149" s="20" t="s">
        <v>303</v>
      </c>
      <c r="C149" s="8" t="s">
        <v>304</v>
      </c>
      <c r="D149" s="21" t="s">
        <v>15</v>
      </c>
      <c r="E149" s="9" t="s">
        <v>46</v>
      </c>
      <c r="F149" s="8" t="s">
        <v>313</v>
      </c>
      <c r="G149" s="11">
        <v>35000</v>
      </c>
      <c r="H149" s="11">
        <f t="shared" si="130"/>
        <v>1004.5</v>
      </c>
      <c r="I149" s="11">
        <f t="shared" si="131"/>
        <v>1064</v>
      </c>
      <c r="J149" s="11" cm="1">
        <f t="array" ref="J149">G149-(G149*TSS)</f>
        <v>32931.5</v>
      </c>
      <c r="K149" s="12">
        <f t="shared" ref="K149" si="144">IF((J149*12)&lt;=SMAX,0,IF(AND((J149*12)&gt;=SMIN2,(J149*12)&lt;=SMAXN2),(((J149*12)-SMIN2)*PORCN1)/12,IF(AND((J149*12)&gt;=SMIN3,(J149*12)&lt;=SMAXN3),(((((J149*12)-SMIN3)*PORCN2)+VAFN3)/12),(((((J149*12)-SMAXN4)*PORCN3)+VAFN4)/12))))</f>
        <v>0</v>
      </c>
      <c r="L149" s="11">
        <v>9353.5</v>
      </c>
      <c r="M149" s="13">
        <f t="shared" si="133"/>
        <v>25646.5</v>
      </c>
    </row>
    <row r="150" spans="1:13" x14ac:dyDescent="0.2">
      <c r="A150" s="9">
        <v>143</v>
      </c>
      <c r="B150" s="20" t="s">
        <v>305</v>
      </c>
      <c r="C150" s="8" t="s">
        <v>76</v>
      </c>
      <c r="D150" s="21" t="s">
        <v>15</v>
      </c>
      <c r="E150" s="9" t="s">
        <v>46</v>
      </c>
      <c r="F150" s="8" t="s">
        <v>77</v>
      </c>
      <c r="G150" s="11">
        <v>26250</v>
      </c>
      <c r="H150" s="11">
        <f t="shared" si="130"/>
        <v>753.375</v>
      </c>
      <c r="I150" s="11">
        <f t="shared" si="131"/>
        <v>798</v>
      </c>
      <c r="J150" s="11" cm="1">
        <f t="array" ref="J150">G150-(G150*TSS)</f>
        <v>24698.625</v>
      </c>
      <c r="K150" s="12">
        <f t="shared" ref="K150" si="145">IF((J150*12)&lt;=SMAX,0,IF(AND((J150*12)&gt;=SMIN2,(J150*12)&lt;=SMAXN2),(((J150*12)-SMIN2)*PORCN1)/12,IF(AND((J150*12)&gt;=SMIN3,(J150*12)&lt;=SMAXN3),(((((J150*12)-SMIN3)*PORCN2)+VAFN3)/12),(((((J150*12)-SMAXN4)*PORCN3)+VAFN4)/12))))</f>
        <v>0</v>
      </c>
      <c r="L150" s="11">
        <v>3832.83</v>
      </c>
      <c r="M150" s="13">
        <f t="shared" si="133"/>
        <v>22417.17</v>
      </c>
    </row>
    <row r="151" spans="1:13" x14ac:dyDescent="0.2">
      <c r="A151" s="9">
        <v>144</v>
      </c>
      <c r="B151" s="20" t="s">
        <v>307</v>
      </c>
      <c r="C151" s="8" t="s">
        <v>308</v>
      </c>
      <c r="D151" s="21" t="s">
        <v>14</v>
      </c>
      <c r="E151" s="9" t="s">
        <v>46</v>
      </c>
      <c r="F151" s="8" t="s">
        <v>190</v>
      </c>
      <c r="G151" s="11">
        <v>70000</v>
      </c>
      <c r="H151" s="11">
        <f t="shared" si="130"/>
        <v>2009</v>
      </c>
      <c r="I151" s="11">
        <f t="shared" si="131"/>
        <v>2128</v>
      </c>
      <c r="J151" s="11" cm="1">
        <f t="array" ref="J151">G151-(G151*TSS)</f>
        <v>65863</v>
      </c>
      <c r="K151" s="12">
        <f t="shared" ref="K151" si="146">IF((J151*12)&lt;=SMAX,0,IF(AND((J151*12)&gt;=SMIN2,(J151*12)&lt;=SMAXN2),(((J151*12)-SMIN2)*PORCN1)/12,IF(AND((J151*12)&gt;=SMIN3,(J151*12)&lt;=SMAXN3),(((((J151*12)-SMIN3)*PORCN2)+VAFN3)/12),(((((J151*12)-SMAXN4)*PORCN3)+VAFN4)/12))))</f>
        <v>5368.4498333333331</v>
      </c>
      <c r="L151" s="11">
        <v>2093.5</v>
      </c>
      <c r="M151" s="13">
        <f t="shared" si="133"/>
        <v>67906.5</v>
      </c>
    </row>
    <row r="152" spans="1:13" x14ac:dyDescent="0.2">
      <c r="A152" s="9">
        <v>145</v>
      </c>
      <c r="B152" s="20" t="s">
        <v>309</v>
      </c>
      <c r="C152" s="8" t="s">
        <v>310</v>
      </c>
      <c r="D152" s="21" t="s">
        <v>14</v>
      </c>
      <c r="E152" s="9" t="s">
        <v>46</v>
      </c>
      <c r="F152" s="8" t="s">
        <v>190</v>
      </c>
      <c r="G152" s="11">
        <v>50000</v>
      </c>
      <c r="H152" s="11">
        <f t="shared" si="130"/>
        <v>1435</v>
      </c>
      <c r="I152" s="11">
        <f t="shared" si="131"/>
        <v>1520</v>
      </c>
      <c r="J152" s="11" cm="1">
        <f t="array" ref="J152">G152-(G152*TSS)</f>
        <v>47045</v>
      </c>
      <c r="K152" s="12">
        <f t="shared" ref="K152" si="147">IF((J152*12)&lt;=SMAX,0,IF(AND((J152*12)&gt;=SMIN2,(J152*12)&lt;=SMAXN2),(((J152*12)-SMIN2)*PORCN1)/12,IF(AND((J152*12)&gt;=SMIN3,(J152*12)&lt;=SMAXN3),(((((J152*12)-SMIN3)*PORCN2)+VAFN3)/12),(((((J152*12)-SMAXN4)*PORCN3)+VAFN4)/12))))</f>
        <v>1853.9998749999997</v>
      </c>
      <c r="L152" s="11">
        <v>19468.82</v>
      </c>
      <c r="M152" s="13">
        <f t="shared" si="133"/>
        <v>30531.18</v>
      </c>
    </row>
    <row r="153" spans="1:13" x14ac:dyDescent="0.2">
      <c r="A153" s="9">
        <v>146</v>
      </c>
      <c r="B153" s="20" t="s">
        <v>311</v>
      </c>
      <c r="C153" s="8" t="s">
        <v>216</v>
      </c>
      <c r="D153" s="21" t="s">
        <v>15</v>
      </c>
      <c r="E153" s="9" t="s">
        <v>46</v>
      </c>
      <c r="F153" s="8" t="s">
        <v>38</v>
      </c>
      <c r="G153" s="11">
        <v>16500</v>
      </c>
      <c r="H153" s="11">
        <f t="shared" si="130"/>
        <v>473.55</v>
      </c>
      <c r="I153" s="11">
        <f t="shared" si="131"/>
        <v>501.6</v>
      </c>
      <c r="J153" s="11" cm="1">
        <f t="array" ref="J153">G153-(G153*TSS)</f>
        <v>15524.85</v>
      </c>
      <c r="K153" s="12">
        <f t="shared" ref="K153" si="148"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11">
        <v>6010.1</v>
      </c>
      <c r="M153" s="13">
        <f t="shared" si="133"/>
        <v>10489.9</v>
      </c>
    </row>
    <row r="154" spans="1:13" x14ac:dyDescent="0.2">
      <c r="A154" s="9">
        <v>147</v>
      </c>
      <c r="B154" s="20" t="s">
        <v>312</v>
      </c>
      <c r="C154" s="8" t="s">
        <v>253</v>
      </c>
      <c r="D154" s="21" t="s">
        <v>14</v>
      </c>
      <c r="E154" s="9" t="s">
        <v>46</v>
      </c>
      <c r="F154" s="8" t="s">
        <v>211</v>
      </c>
      <c r="G154" s="11">
        <v>30000</v>
      </c>
      <c r="H154" s="11">
        <f t="shared" si="130"/>
        <v>861</v>
      </c>
      <c r="I154" s="11">
        <f t="shared" si="131"/>
        <v>912</v>
      </c>
      <c r="J154" s="11" cm="1">
        <f t="array" ref="J154">G154-(G154*TSS)</f>
        <v>28227</v>
      </c>
      <c r="K154" s="12">
        <f t="shared" ref="K154" si="149">IF((J154*12)&lt;=SMAX,0,IF(AND((J154*12)&gt;=SMIN2,(J154*12)&lt;=SMAXN2),(((J154*12)-SMIN2)*PORCN1)/12,IF(AND((J154*12)&gt;=SMIN3,(J154*12)&lt;=SMAXN3),(((((J154*12)-SMIN3)*PORCN2)+VAFN3)/12),(((((J154*12)-SMAXN4)*PORCN3)+VAFN4)/12))))</f>
        <v>0</v>
      </c>
      <c r="L154" s="11">
        <v>9530.4500000000007</v>
      </c>
      <c r="M154" s="13">
        <f t="shared" si="133"/>
        <v>20469.55</v>
      </c>
    </row>
    <row r="155" spans="1:13" x14ac:dyDescent="0.2">
      <c r="A155" s="9">
        <v>148</v>
      </c>
      <c r="B155" s="20" t="s">
        <v>314</v>
      </c>
      <c r="C155" s="8" t="s">
        <v>315</v>
      </c>
      <c r="D155" s="21" t="s">
        <v>14</v>
      </c>
      <c r="E155" s="9" t="s">
        <v>46</v>
      </c>
      <c r="F155" s="8" t="s">
        <v>211</v>
      </c>
      <c r="G155" s="11">
        <v>30000</v>
      </c>
      <c r="H155" s="11">
        <f t="shared" si="130"/>
        <v>861</v>
      </c>
      <c r="I155" s="11">
        <f t="shared" si="131"/>
        <v>912</v>
      </c>
      <c r="J155" s="11" cm="1">
        <f t="array" ref="J155">G155-(G155*TSS)</f>
        <v>28227</v>
      </c>
      <c r="K155" s="12">
        <f t="shared" ref="K155" si="150">IF((J155*12)&lt;=SMAX,0,IF(AND((J155*12)&gt;=SMIN2,(J155*12)&lt;=SMAXN2),(((J155*12)-SMIN2)*PORCN1)/12,IF(AND((J155*12)&gt;=SMIN3,(J155*12)&lt;=SMAXN3),(((((J155*12)-SMIN3)*PORCN2)+VAFN3)/12),(((((J155*12)-SMAXN4)*PORCN3)+VAFN4)/12))))</f>
        <v>0</v>
      </c>
      <c r="L155" s="11">
        <v>2389</v>
      </c>
      <c r="M155" s="13">
        <f t="shared" si="133"/>
        <v>27611</v>
      </c>
    </row>
    <row r="156" spans="1:13" x14ac:dyDescent="0.2">
      <c r="A156" s="9">
        <v>149</v>
      </c>
      <c r="B156" s="20" t="s">
        <v>316</v>
      </c>
      <c r="C156" s="8" t="s">
        <v>317</v>
      </c>
      <c r="D156" s="21" t="s">
        <v>14</v>
      </c>
      <c r="E156" s="9" t="s">
        <v>46</v>
      </c>
      <c r="F156" s="8" t="s">
        <v>325</v>
      </c>
      <c r="G156" s="11">
        <v>70000</v>
      </c>
      <c r="H156" s="11">
        <f t="shared" si="130"/>
        <v>2009</v>
      </c>
      <c r="I156" s="11">
        <f t="shared" si="131"/>
        <v>2128</v>
      </c>
      <c r="J156" s="11" cm="1">
        <f t="array" ref="J156">G156-(G156*TSS)</f>
        <v>65863</v>
      </c>
      <c r="K156" s="12">
        <f t="shared" ref="K156" si="151">IF((J156*12)&lt;=SMAX,0,IF(AND((J156*12)&gt;=SMIN2,(J156*12)&lt;=SMAXN2),(((J156*12)-SMIN2)*PORCN1)/12,IF(AND((J156*12)&gt;=SMIN3,(J156*12)&lt;=SMAXN3),(((((J156*12)-SMIN3)*PORCN2)+VAFN3)/12),(((((J156*12)-SMAXN4)*PORCN3)+VAFN4)/12))))</f>
        <v>5368.4498333333331</v>
      </c>
      <c r="L156" s="11">
        <v>2389</v>
      </c>
      <c r="M156" s="13">
        <f t="shared" si="133"/>
        <v>67611</v>
      </c>
    </row>
    <row r="157" spans="1:13" x14ac:dyDescent="0.2">
      <c r="A157" s="9">
        <v>150</v>
      </c>
      <c r="B157" s="20" t="s">
        <v>318</v>
      </c>
      <c r="C157" s="8" t="s">
        <v>64</v>
      </c>
      <c r="D157" s="21" t="s">
        <v>15</v>
      </c>
      <c r="E157" s="9" t="s">
        <v>46</v>
      </c>
      <c r="F157" s="8" t="s">
        <v>141</v>
      </c>
      <c r="G157" s="11">
        <v>50000</v>
      </c>
      <c r="H157" s="11">
        <f t="shared" si="130"/>
        <v>1435</v>
      </c>
      <c r="I157" s="11">
        <f t="shared" si="131"/>
        <v>1520</v>
      </c>
      <c r="J157" s="11" cm="1">
        <f t="array" ref="J157">G157-(G157*TSS)</f>
        <v>47045</v>
      </c>
      <c r="K157" s="12">
        <f t="shared" ref="K157" si="152">IF((J157*12)&lt;=SMAX,0,IF(AND((J157*12)&gt;=SMIN2,(J157*12)&lt;=SMAXN2),(((J157*12)-SMIN2)*PORCN1)/12,IF(AND((J157*12)&gt;=SMIN3,(J157*12)&lt;=SMAXN3),(((((J157*12)-SMIN3)*PORCN2)+VAFN3)/12),(((((J157*12)-SMAXN4)*PORCN3)+VAFN4)/12))))</f>
        <v>1853.9998749999997</v>
      </c>
      <c r="L157" s="11">
        <v>1502.5</v>
      </c>
      <c r="M157" s="13">
        <f t="shared" si="133"/>
        <v>48497.5</v>
      </c>
    </row>
    <row r="158" spans="1:13" x14ac:dyDescent="0.2">
      <c r="A158" s="9">
        <v>151</v>
      </c>
      <c r="B158" s="20" t="s">
        <v>320</v>
      </c>
      <c r="C158" s="8" t="s">
        <v>321</v>
      </c>
      <c r="D158" s="21" t="s">
        <v>15</v>
      </c>
      <c r="E158" s="9" t="s">
        <v>46</v>
      </c>
      <c r="F158" s="8" t="s">
        <v>105</v>
      </c>
      <c r="G158" s="11">
        <v>30000</v>
      </c>
      <c r="H158" s="11">
        <f t="shared" si="130"/>
        <v>861</v>
      </c>
      <c r="I158" s="11">
        <f t="shared" si="131"/>
        <v>912</v>
      </c>
      <c r="J158" s="11" cm="1">
        <f t="array" ref="J158">G158-(G158*TSS)</f>
        <v>28227</v>
      </c>
      <c r="K158" s="12">
        <f t="shared" ref="K158" si="153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11">
        <v>4727.1499999999996</v>
      </c>
      <c r="M158" s="13">
        <f t="shared" si="133"/>
        <v>25272.85</v>
      </c>
    </row>
    <row r="159" spans="1:13" x14ac:dyDescent="0.2">
      <c r="A159" s="9">
        <v>152</v>
      </c>
      <c r="B159" s="20" t="s">
        <v>322</v>
      </c>
      <c r="C159" s="8" t="s">
        <v>118</v>
      </c>
      <c r="D159" s="21" t="s">
        <v>14</v>
      </c>
      <c r="E159" s="9" t="s">
        <v>46</v>
      </c>
      <c r="F159" s="8" t="s">
        <v>120</v>
      </c>
      <c r="G159" s="11">
        <v>40000</v>
      </c>
      <c r="H159" s="11">
        <f t="shared" si="130"/>
        <v>1148</v>
      </c>
      <c r="I159" s="11">
        <f t="shared" si="131"/>
        <v>1216</v>
      </c>
      <c r="J159" s="11" cm="1">
        <f t="array" ref="J159">G159-(G159*TSS)</f>
        <v>37636</v>
      </c>
      <c r="K159" s="12">
        <f t="shared" ref="K159" si="154">IF((J159*12)&lt;=SMAX,0,IF(AND((J159*12)&gt;=SMIN2,(J159*12)&lt;=SMAXN2),(((J159*12)-SMIN2)*PORCN1)/12,IF(AND((J159*12)&gt;=SMIN3,(J159*12)&lt;=SMAXN3),(((((J159*12)-SMIN3)*PORCN2)+VAFN3)/12),(((((J159*12)-SMAXN4)*PORCN3)+VAFN4)/12))))</f>
        <v>442.64987499999984</v>
      </c>
      <c r="L159" s="11">
        <v>4834</v>
      </c>
      <c r="M159" s="13">
        <f t="shared" si="133"/>
        <v>35166</v>
      </c>
    </row>
    <row r="160" spans="1:13" x14ac:dyDescent="0.2">
      <c r="A160" s="9">
        <v>153</v>
      </c>
      <c r="B160" s="20" t="s">
        <v>323</v>
      </c>
      <c r="C160" s="8" t="s">
        <v>60</v>
      </c>
      <c r="D160" s="21" t="s">
        <v>15</v>
      </c>
      <c r="E160" s="9" t="s">
        <v>46</v>
      </c>
      <c r="F160" s="8" t="s">
        <v>61</v>
      </c>
      <c r="G160" s="11">
        <v>16500</v>
      </c>
      <c r="H160" s="11">
        <f t="shared" si="130"/>
        <v>473.55</v>
      </c>
      <c r="I160" s="11">
        <f t="shared" si="131"/>
        <v>501.6</v>
      </c>
      <c r="J160" s="11" cm="1">
        <f t="array" ref="J160">G160-(G160*TSS)</f>
        <v>15524.85</v>
      </c>
      <c r="K160" s="12">
        <f t="shared" ref="K160" si="155">IF((J160*12)&lt;=SMAX,0,IF(AND((J160*12)&gt;=SMIN2,(J160*12)&lt;=SMAXN2),(((J160*12)-SMIN2)*PORCN1)/12,IF(AND((J160*12)&gt;=SMIN3,(J160*12)&lt;=SMAXN3),(((((J160*12)-SMIN3)*PORCN2)+VAFN3)/12),(((((J160*12)-SMAXN4)*PORCN3)+VAFN4)/12))))</f>
        <v>0</v>
      </c>
      <c r="L160" s="11">
        <v>10880</v>
      </c>
      <c r="M160" s="13">
        <f t="shared" si="133"/>
        <v>5620</v>
      </c>
    </row>
    <row r="161" spans="1:13" x14ac:dyDescent="0.2">
      <c r="A161" s="9">
        <v>154</v>
      </c>
      <c r="B161" s="20" t="s">
        <v>324</v>
      </c>
      <c r="C161" s="8" t="s">
        <v>619</v>
      </c>
      <c r="D161" s="21" t="s">
        <v>15</v>
      </c>
      <c r="E161" s="9" t="s">
        <v>46</v>
      </c>
      <c r="F161" s="8" t="s">
        <v>711</v>
      </c>
      <c r="G161" s="11">
        <v>35000</v>
      </c>
      <c r="H161" s="11">
        <f t="shared" si="130"/>
        <v>1004.5</v>
      </c>
      <c r="I161" s="11">
        <f t="shared" si="131"/>
        <v>1064</v>
      </c>
      <c r="J161" s="11" cm="1">
        <f t="array" ref="J161">G161-(G161*TSS)</f>
        <v>32931.5</v>
      </c>
      <c r="K161" s="12">
        <f t="shared" ref="K161" si="156"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11">
        <v>922.75</v>
      </c>
      <c r="M161" s="13">
        <f t="shared" si="133"/>
        <v>34077.25</v>
      </c>
    </row>
    <row r="162" spans="1:13" x14ac:dyDescent="0.2">
      <c r="A162" s="9">
        <v>155</v>
      </c>
      <c r="B162" s="20" t="s">
        <v>326</v>
      </c>
      <c r="C162" s="8" t="s">
        <v>327</v>
      </c>
      <c r="D162" s="21" t="s">
        <v>14</v>
      </c>
      <c r="E162" s="9" t="s">
        <v>46</v>
      </c>
      <c r="F162" s="8" t="s">
        <v>325</v>
      </c>
      <c r="G162" s="11">
        <v>110000</v>
      </c>
      <c r="H162" s="11">
        <f t="shared" si="130"/>
        <v>3157</v>
      </c>
      <c r="I162" s="11">
        <f t="shared" si="131"/>
        <v>3344</v>
      </c>
      <c r="J162" s="11" cm="1">
        <f t="array" ref="J162">G162-(G162*TSS)</f>
        <v>103499</v>
      </c>
      <c r="K162" s="12">
        <f t="shared" ref="K162" si="157">IF((J162*12)&lt;=SMAX,0,IF(AND((J162*12)&gt;=SMIN2,(J162*12)&lt;=SMAXN2),(((J162*12)-SMIN2)*PORCN1)/12,IF(AND((J162*12)&gt;=SMIN3,(J162*12)&lt;=SMAXN3),(((((J162*12)-SMIN3)*PORCN2)+VAFN3)/12),(((((J162*12)-SMAXN4)*PORCN3)+VAFN4)/12))))</f>
        <v>14457.687291666667</v>
      </c>
      <c r="L162" s="11">
        <v>3993.5</v>
      </c>
      <c r="M162" s="13">
        <f t="shared" si="133"/>
        <v>106006.5</v>
      </c>
    </row>
    <row r="163" spans="1:13" x14ac:dyDescent="0.2">
      <c r="A163" s="9">
        <v>156</v>
      </c>
      <c r="B163" s="20" t="s">
        <v>329</v>
      </c>
      <c r="C163" s="8" t="s">
        <v>127</v>
      </c>
      <c r="D163" s="21" t="s">
        <v>14</v>
      </c>
      <c r="E163" s="9" t="s">
        <v>46</v>
      </c>
      <c r="F163" s="8" t="s">
        <v>35</v>
      </c>
      <c r="G163" s="11">
        <v>25000</v>
      </c>
      <c r="H163" s="11">
        <f t="shared" si="130"/>
        <v>717.5</v>
      </c>
      <c r="I163" s="11">
        <f t="shared" si="131"/>
        <v>760</v>
      </c>
      <c r="J163" s="11" cm="1">
        <f t="array" ref="J163">G163-(G163*TSS)</f>
        <v>23522.5</v>
      </c>
      <c r="K163" s="12">
        <f t="shared" ref="K163" si="158">IF((J163*12)&lt;=SMAX,0,IF(AND((J163*12)&gt;=SMIN2,(J163*12)&lt;=SMAXN2),(((J163*12)-SMIN2)*PORCN1)/12,IF(AND((J163*12)&gt;=SMIN3,(J163*12)&lt;=SMAXN3),(((((J163*12)-SMIN3)*PORCN2)+VAFN3)/12),(((((J163*12)-SMAXN4)*PORCN3)+VAFN4)/12))))</f>
        <v>0</v>
      </c>
      <c r="L163" s="11">
        <v>2576.38</v>
      </c>
      <c r="M163" s="13">
        <f t="shared" si="133"/>
        <v>22423.62</v>
      </c>
    </row>
    <row r="164" spans="1:13" x14ac:dyDescent="0.2">
      <c r="A164" s="9">
        <v>157</v>
      </c>
      <c r="B164" s="20" t="s">
        <v>330</v>
      </c>
      <c r="C164" s="8" t="s">
        <v>208</v>
      </c>
      <c r="D164" s="21" t="s">
        <v>15</v>
      </c>
      <c r="E164" s="9" t="s">
        <v>46</v>
      </c>
      <c r="F164" s="8" t="s">
        <v>35</v>
      </c>
      <c r="G164" s="11">
        <v>60000</v>
      </c>
      <c r="H164" s="11">
        <f t="shared" si="130"/>
        <v>1722</v>
      </c>
      <c r="I164" s="11">
        <f t="shared" si="131"/>
        <v>1824</v>
      </c>
      <c r="J164" s="11" cm="1">
        <f t="array" ref="J164">G164-(G164*TSS)</f>
        <v>56454</v>
      </c>
      <c r="K164" s="12">
        <f t="shared" ref="K164" si="159">IF((J164*12)&lt;=SMAX,0,IF(AND((J164*12)&gt;=SMIN2,(J164*12)&lt;=SMAXN2),(((J164*12)-SMIN2)*PORCN1)/12,IF(AND((J164*12)&gt;=SMIN3,(J164*12)&lt;=SMAXN3),(((((J164*12)-SMIN3)*PORCN2)+VAFN3)/12),(((((J164*12)-SMAXN4)*PORCN3)+VAFN4)/12))))</f>
        <v>3486.6498333333329</v>
      </c>
      <c r="L164" s="11">
        <v>27076.45</v>
      </c>
      <c r="M164" s="13">
        <f t="shared" si="133"/>
        <v>32923.550000000003</v>
      </c>
    </row>
    <row r="165" spans="1:13" x14ac:dyDescent="0.2">
      <c r="A165" s="9">
        <v>158</v>
      </c>
      <c r="B165" s="20" t="s">
        <v>331</v>
      </c>
      <c r="C165" s="8" t="s">
        <v>332</v>
      </c>
      <c r="D165" s="21" t="s">
        <v>14</v>
      </c>
      <c r="E165" s="9" t="s">
        <v>46</v>
      </c>
      <c r="F165" s="8" t="s">
        <v>211</v>
      </c>
      <c r="G165" s="11">
        <v>80000</v>
      </c>
      <c r="H165" s="11">
        <f t="shared" si="130"/>
        <v>2296</v>
      </c>
      <c r="I165" s="11">
        <f t="shared" si="131"/>
        <v>2432</v>
      </c>
      <c r="J165" s="11" cm="1">
        <f t="array" ref="J165">G165-(G165*TSS)</f>
        <v>75272</v>
      </c>
      <c r="K165" s="12">
        <f t="shared" ref="K165" si="160">IF((J165*12)&lt;=SMAX,0,IF(AND((J165*12)&gt;=SMIN2,(J165*12)&lt;=SMAXN2),(((J165*12)-SMIN2)*PORCN1)/12,IF(AND((J165*12)&gt;=SMIN3,(J165*12)&lt;=SMAXN3),(((((J165*12)-SMIN3)*PORCN2)+VAFN3)/12),(((((J165*12)-SMAXN4)*PORCN3)+VAFN4)/12))))</f>
        <v>7400.9372916666662</v>
      </c>
      <c r="L165" s="11">
        <v>4834</v>
      </c>
      <c r="M165" s="13">
        <f t="shared" si="133"/>
        <v>75166</v>
      </c>
    </row>
    <row r="166" spans="1:13" x14ac:dyDescent="0.2">
      <c r="A166" s="9">
        <v>159</v>
      </c>
      <c r="B166" s="20" t="s">
        <v>333</v>
      </c>
      <c r="C166" s="8" t="s">
        <v>334</v>
      </c>
      <c r="D166" s="21" t="s">
        <v>15</v>
      </c>
      <c r="E166" s="9" t="s">
        <v>46</v>
      </c>
      <c r="F166" s="8" t="s">
        <v>35</v>
      </c>
      <c r="G166" s="11">
        <v>50000</v>
      </c>
      <c r="H166" s="11">
        <f t="shared" si="130"/>
        <v>1435</v>
      </c>
      <c r="I166" s="11">
        <f t="shared" si="131"/>
        <v>1520</v>
      </c>
      <c r="J166" s="11" cm="1">
        <f t="array" ref="J166">G166-(G166*TSS)</f>
        <v>47045</v>
      </c>
      <c r="K166" s="12">
        <f t="shared" ref="K166" si="161">IF((J166*12)&lt;=SMAX,0,IF(AND((J166*12)&gt;=SMIN2,(J166*12)&lt;=SMAXN2),(((J166*12)-SMIN2)*PORCN1)/12,IF(AND((J166*12)&gt;=SMIN3,(J166*12)&lt;=SMAXN3),(((((J166*12)-SMIN3)*PORCN2)+VAFN3)/12),(((((J166*12)-SMAXN4)*PORCN3)+VAFN4)/12))))</f>
        <v>1853.9998749999997</v>
      </c>
      <c r="L166" s="11">
        <v>6046.15</v>
      </c>
      <c r="M166" s="13">
        <f t="shared" si="133"/>
        <v>43953.85</v>
      </c>
    </row>
    <row r="167" spans="1:13" x14ac:dyDescent="0.2">
      <c r="A167" s="9">
        <v>160</v>
      </c>
      <c r="B167" s="20" t="s">
        <v>335</v>
      </c>
      <c r="C167" s="8" t="s">
        <v>118</v>
      </c>
      <c r="D167" s="21" t="s">
        <v>15</v>
      </c>
      <c r="E167" s="9" t="s">
        <v>46</v>
      </c>
      <c r="F167" s="8" t="s">
        <v>120</v>
      </c>
      <c r="G167" s="11">
        <v>50000</v>
      </c>
      <c r="H167" s="11">
        <f t="shared" si="130"/>
        <v>1435</v>
      </c>
      <c r="I167" s="11">
        <f t="shared" si="131"/>
        <v>1520</v>
      </c>
      <c r="J167" s="11" cm="1">
        <f t="array" ref="J167">G167-(G167*TSS)</f>
        <v>47045</v>
      </c>
      <c r="K167" s="12">
        <f t="shared" ref="K167" si="162">IF((J167*12)&lt;=SMAX,0,IF(AND((J167*12)&gt;=SMIN2,(J167*12)&lt;=SMAXN2),(((J167*12)-SMIN2)*PORCN1)/12,IF(AND((J167*12)&gt;=SMIN3,(J167*12)&lt;=SMAXN3),(((((J167*12)-SMIN3)*PORCN2)+VAFN3)/12),(((((J167*12)-SMAXN4)*PORCN3)+VAFN4)/12))))</f>
        <v>1853.9998749999997</v>
      </c>
      <c r="L167" s="11">
        <v>13666.11</v>
      </c>
      <c r="M167" s="13">
        <f t="shared" si="133"/>
        <v>36333.89</v>
      </c>
    </row>
    <row r="168" spans="1:13" x14ac:dyDescent="0.2">
      <c r="A168" s="9">
        <v>161</v>
      </c>
      <c r="B168" s="20" t="s">
        <v>336</v>
      </c>
      <c r="C168" s="8" t="s">
        <v>337</v>
      </c>
      <c r="D168" s="21" t="s">
        <v>15</v>
      </c>
      <c r="E168" s="9" t="s">
        <v>46</v>
      </c>
      <c r="F168" s="8" t="s">
        <v>701</v>
      </c>
      <c r="G168" s="11">
        <v>60000</v>
      </c>
      <c r="H168" s="11">
        <f t="shared" si="130"/>
        <v>1722</v>
      </c>
      <c r="I168" s="11">
        <f t="shared" si="131"/>
        <v>1824</v>
      </c>
      <c r="J168" s="11" cm="1">
        <f t="array" ref="J168">G168-(G168*TSS)</f>
        <v>56454</v>
      </c>
      <c r="K168" s="12">
        <f t="shared" ref="K168" si="163">IF((J168*12)&lt;=SMAX,0,IF(AND((J168*12)&gt;=SMIN2,(J168*12)&lt;=SMAXN2),(((J168*12)-SMIN2)*PORCN1)/12,IF(AND((J168*12)&gt;=SMIN3,(J168*12)&lt;=SMAXN3),(((((J168*12)-SMIN3)*PORCN2)+VAFN3)/12),(((((J168*12)-SMAXN4)*PORCN3)+VAFN4)/12))))</f>
        <v>3486.6498333333329</v>
      </c>
      <c r="L168" s="11">
        <v>4544</v>
      </c>
      <c r="M168" s="13">
        <f t="shared" si="133"/>
        <v>55456</v>
      </c>
    </row>
    <row r="169" spans="1:13" x14ac:dyDescent="0.2">
      <c r="A169" s="9">
        <v>162</v>
      </c>
      <c r="B169" s="20" t="s">
        <v>338</v>
      </c>
      <c r="C169" s="8" t="s">
        <v>339</v>
      </c>
      <c r="D169" s="21" t="s">
        <v>15</v>
      </c>
      <c r="E169" s="9" t="s">
        <v>46</v>
      </c>
      <c r="F169" s="8" t="s">
        <v>141</v>
      </c>
      <c r="G169" s="11">
        <v>75000</v>
      </c>
      <c r="H169" s="11">
        <f t="shared" si="130"/>
        <v>2152.5</v>
      </c>
      <c r="I169" s="11">
        <f t="shared" si="131"/>
        <v>2280</v>
      </c>
      <c r="J169" s="11" cm="1">
        <f t="array" ref="J169">G169-(G169*TSS)</f>
        <v>70567.5</v>
      </c>
      <c r="K169" s="12">
        <f t="shared" ref="K169" si="164">IF((J169*12)&lt;=SMAX,0,IF(AND((J169*12)&gt;=SMIN2,(J169*12)&lt;=SMAXN2),(((J169*12)-SMIN2)*PORCN1)/12,IF(AND((J169*12)&gt;=SMIN3,(J169*12)&lt;=SMAXN3),(((((J169*12)-SMIN3)*PORCN2)+VAFN3)/12),(((((J169*12)-SMAXN4)*PORCN3)+VAFN4)/12))))</f>
        <v>6309.3498333333337</v>
      </c>
      <c r="L169" s="11">
        <v>11630.45</v>
      </c>
      <c r="M169" s="13">
        <f t="shared" si="133"/>
        <v>63369.55</v>
      </c>
    </row>
    <row r="170" spans="1:13" x14ac:dyDescent="0.2">
      <c r="A170" s="9">
        <v>163</v>
      </c>
      <c r="B170" s="20" t="s">
        <v>340</v>
      </c>
      <c r="C170" s="8" t="s">
        <v>159</v>
      </c>
      <c r="D170" s="21" t="s">
        <v>15</v>
      </c>
      <c r="E170" s="9" t="s">
        <v>46</v>
      </c>
      <c r="F170" s="8" t="s">
        <v>53</v>
      </c>
      <c r="G170" s="11">
        <v>50000</v>
      </c>
      <c r="H170" s="11">
        <f t="shared" si="130"/>
        <v>1435</v>
      </c>
      <c r="I170" s="11">
        <f t="shared" si="131"/>
        <v>1520</v>
      </c>
      <c r="J170" s="11" cm="1">
        <f t="array" ref="J170">G170-(G170*TSS)</f>
        <v>47045</v>
      </c>
      <c r="K170" s="12">
        <f t="shared" ref="K170" si="165">IF((J170*12)&lt;=SMAX,0,IF(AND((J170*12)&gt;=SMIN2,(J170*12)&lt;=SMAXN2),(((J170*12)-SMIN2)*PORCN1)/12,IF(AND((J170*12)&gt;=SMIN3,(J170*12)&lt;=SMAXN3),(((((J170*12)-SMIN3)*PORCN2)+VAFN3)/12),(((((J170*12)-SMAXN4)*PORCN3)+VAFN4)/12))))</f>
        <v>1853.9998749999997</v>
      </c>
      <c r="L170" s="11">
        <v>4834</v>
      </c>
      <c r="M170" s="13">
        <f t="shared" si="133"/>
        <v>45166</v>
      </c>
    </row>
    <row r="171" spans="1:13" x14ac:dyDescent="0.2">
      <c r="A171" s="9">
        <v>164</v>
      </c>
      <c r="B171" s="20" t="s">
        <v>341</v>
      </c>
      <c r="C171" s="8" t="s">
        <v>342</v>
      </c>
      <c r="D171" s="21" t="s">
        <v>14</v>
      </c>
      <c r="E171" s="9" t="s">
        <v>46</v>
      </c>
      <c r="F171" s="8" t="s">
        <v>211</v>
      </c>
      <c r="G171" s="11">
        <v>70000</v>
      </c>
      <c r="H171" s="11">
        <f t="shared" si="130"/>
        <v>2009</v>
      </c>
      <c r="I171" s="11">
        <f t="shared" si="131"/>
        <v>2128</v>
      </c>
      <c r="J171" s="11" cm="1">
        <f t="array" ref="J171">G171-(G171*TSS)</f>
        <v>65863</v>
      </c>
      <c r="K171" s="12">
        <f t="shared" ref="K171" si="166">IF((J171*12)&lt;=SMAX,0,IF(AND((J171*12)&gt;=SMIN2,(J171*12)&lt;=SMAXN2),(((J171*12)-SMIN2)*PORCN1)/12,IF(AND((J171*12)&gt;=SMIN3,(J171*12)&lt;=SMAXN3),(((((J171*12)-SMIN3)*PORCN2)+VAFN3)/12),(((((J171*12)-SMAXN4)*PORCN3)+VAFN4)/12))))</f>
        <v>5368.4498333333331</v>
      </c>
      <c r="L171" s="11">
        <v>14344.22</v>
      </c>
      <c r="M171" s="13">
        <f t="shared" si="133"/>
        <v>55655.78</v>
      </c>
    </row>
    <row r="172" spans="1:13" x14ac:dyDescent="0.2">
      <c r="A172" s="9">
        <v>165</v>
      </c>
      <c r="B172" s="20" t="s">
        <v>343</v>
      </c>
      <c r="C172" s="8" t="s">
        <v>344</v>
      </c>
      <c r="D172" s="21" t="s">
        <v>15</v>
      </c>
      <c r="E172" s="9" t="s">
        <v>46</v>
      </c>
      <c r="F172" s="8" t="s">
        <v>701</v>
      </c>
      <c r="G172" s="11">
        <v>110000</v>
      </c>
      <c r="H172" s="11">
        <f t="shared" si="130"/>
        <v>3157</v>
      </c>
      <c r="I172" s="11">
        <f t="shared" si="131"/>
        <v>3344</v>
      </c>
      <c r="J172" s="11" cm="1">
        <f t="array" ref="J172">G172-(G172*TSS)</f>
        <v>103499</v>
      </c>
      <c r="K172" s="12">
        <f t="shared" ref="K172" si="167">IF((J172*12)&lt;=SMAX,0,IF(AND((J172*12)&gt;=SMIN2,(J172*12)&lt;=SMAXN2),(((J172*12)-SMIN2)*PORCN1)/12,IF(AND((J172*12)&gt;=SMIN3,(J172*12)&lt;=SMAXN3),(((((J172*12)-SMIN3)*PORCN2)+VAFN3)/12),(((((J172*12)-SMAXN4)*PORCN3)+VAFN4)/12))))</f>
        <v>14457.687291666667</v>
      </c>
      <c r="L172" s="11">
        <v>2389</v>
      </c>
      <c r="M172" s="13">
        <f t="shared" si="133"/>
        <v>107611</v>
      </c>
    </row>
    <row r="173" spans="1:13" x14ac:dyDescent="0.2">
      <c r="A173" s="9">
        <v>166</v>
      </c>
      <c r="B173" s="20" t="s">
        <v>345</v>
      </c>
      <c r="C173" s="8" t="s">
        <v>346</v>
      </c>
      <c r="D173" s="21" t="s">
        <v>14</v>
      </c>
      <c r="E173" s="9" t="s">
        <v>46</v>
      </c>
      <c r="F173" s="8" t="s">
        <v>268</v>
      </c>
      <c r="G173" s="11">
        <v>60000</v>
      </c>
      <c r="H173" s="11">
        <f t="shared" si="130"/>
        <v>1722</v>
      </c>
      <c r="I173" s="11">
        <f t="shared" si="131"/>
        <v>1824</v>
      </c>
      <c r="J173" s="11" cm="1">
        <f t="array" ref="J173">G173-(G173*TSS)</f>
        <v>56454</v>
      </c>
      <c r="K173" s="12">
        <f t="shared" ref="K173" si="168">IF((J173*12)&lt;=SMAX,0,IF(AND((J173*12)&gt;=SMIN2,(J173*12)&lt;=SMAXN2),(((J173*12)-SMIN2)*PORCN1)/12,IF(AND((J173*12)&gt;=SMIN3,(J173*12)&lt;=SMAXN3),(((((J173*12)-SMIN3)*PORCN2)+VAFN3)/12),(((((J173*12)-SMAXN4)*PORCN3)+VAFN4)/12))))</f>
        <v>3486.6498333333329</v>
      </c>
      <c r="L173" s="11">
        <v>6046.15</v>
      </c>
      <c r="M173" s="13">
        <f t="shared" si="133"/>
        <v>53953.85</v>
      </c>
    </row>
    <row r="174" spans="1:13" x14ac:dyDescent="0.2">
      <c r="A174" s="9">
        <v>167</v>
      </c>
      <c r="B174" s="20" t="s">
        <v>347</v>
      </c>
      <c r="C174" s="8" t="s">
        <v>231</v>
      </c>
      <c r="D174" s="21" t="s">
        <v>15</v>
      </c>
      <c r="E174" s="9" t="s">
        <v>46</v>
      </c>
      <c r="F174" s="8" t="s">
        <v>58</v>
      </c>
      <c r="G174" s="11">
        <v>35000</v>
      </c>
      <c r="H174" s="11">
        <f t="shared" si="130"/>
        <v>1004.5</v>
      </c>
      <c r="I174" s="11">
        <f t="shared" si="131"/>
        <v>1064</v>
      </c>
      <c r="J174" s="11" cm="1">
        <f t="array" ref="J174">G174-(G174*TSS)</f>
        <v>32931.5</v>
      </c>
      <c r="K174" s="12">
        <f t="shared" ref="K174" si="169">IF((J174*12)&lt;=SMAX,0,IF(AND((J174*12)&gt;=SMIN2,(J174*12)&lt;=SMAXN2),(((J174*12)-SMIN2)*PORCN1)/12,IF(AND((J174*12)&gt;=SMIN3,(J174*12)&lt;=SMAXN3),(((((J174*12)-SMIN3)*PORCN2)+VAFN3)/12),(((((J174*12)-SMAXN4)*PORCN3)+VAFN4)/12))))</f>
        <v>0</v>
      </c>
      <c r="L174" s="11">
        <v>3593.5</v>
      </c>
      <c r="M174" s="13">
        <f t="shared" si="133"/>
        <v>31406.5</v>
      </c>
    </row>
    <row r="175" spans="1:13" x14ac:dyDescent="0.2">
      <c r="A175" s="9">
        <v>168</v>
      </c>
      <c r="B175" s="20" t="s">
        <v>348</v>
      </c>
      <c r="C175" s="8" t="s">
        <v>349</v>
      </c>
      <c r="D175" s="21" t="s">
        <v>15</v>
      </c>
      <c r="E175" s="9" t="s">
        <v>46</v>
      </c>
      <c r="F175" s="8" t="s">
        <v>141</v>
      </c>
      <c r="G175" s="11">
        <v>75000</v>
      </c>
      <c r="H175" s="11">
        <f t="shared" si="130"/>
        <v>2152.5</v>
      </c>
      <c r="I175" s="11">
        <f t="shared" si="131"/>
        <v>2280</v>
      </c>
      <c r="J175" s="11" cm="1">
        <f t="array" ref="J175">G175-(G175*TSS)</f>
        <v>70567.5</v>
      </c>
      <c r="K175" s="12">
        <f t="shared" ref="K175" si="170">IF((J175*12)&lt;=SMAX,0,IF(AND((J175*12)&gt;=SMIN2,(J175*12)&lt;=SMAXN2),(((J175*12)-SMIN2)*PORCN1)/12,IF(AND((J175*12)&gt;=SMIN3,(J175*12)&lt;=SMAXN3),(((((J175*12)-SMIN3)*PORCN2)+VAFN3)/12),(((((J175*12)-SMAXN4)*PORCN3)+VAFN4)/12))))</f>
        <v>6309.3498333333337</v>
      </c>
      <c r="L175" s="11">
        <v>34283.69</v>
      </c>
      <c r="M175" s="13">
        <f t="shared" si="133"/>
        <v>40716.31</v>
      </c>
    </row>
    <row r="176" spans="1:13" x14ac:dyDescent="0.2">
      <c r="A176" s="9">
        <v>169</v>
      </c>
      <c r="B176" s="20" t="s">
        <v>350</v>
      </c>
      <c r="C176" s="8" t="s">
        <v>351</v>
      </c>
      <c r="D176" s="21" t="s">
        <v>14</v>
      </c>
      <c r="E176" s="9" t="s">
        <v>46</v>
      </c>
      <c r="F176" s="8" t="s">
        <v>54</v>
      </c>
      <c r="G176" s="11">
        <v>90000</v>
      </c>
      <c r="H176" s="11">
        <f t="shared" si="130"/>
        <v>2583</v>
      </c>
      <c r="I176" s="11">
        <f t="shared" si="131"/>
        <v>2736</v>
      </c>
      <c r="J176" s="11" cm="1">
        <f t="array" ref="J176">G176-(G176*TSS)</f>
        <v>84681</v>
      </c>
      <c r="K176" s="12">
        <f t="shared" ref="K176" si="171">IF((J176*12)&lt;=SMAX,0,IF(AND((J176*12)&gt;=SMIN2,(J176*12)&lt;=SMAXN2),(((J176*12)-SMIN2)*PORCN1)/12,IF(AND((J176*12)&gt;=SMIN3,(J176*12)&lt;=SMAXN3),(((((J176*12)-SMIN3)*PORCN2)+VAFN3)/12),(((((J176*12)-SMAXN4)*PORCN3)+VAFN4)/12))))</f>
        <v>9753.1872916666671</v>
      </c>
      <c r="L176" s="11">
        <v>4548.5</v>
      </c>
      <c r="M176" s="13">
        <f t="shared" si="133"/>
        <v>85451.5</v>
      </c>
    </row>
    <row r="177" spans="1:13" x14ac:dyDescent="0.2">
      <c r="A177" s="9">
        <v>170</v>
      </c>
      <c r="B177" s="20" t="s">
        <v>352</v>
      </c>
      <c r="C177" s="8" t="s">
        <v>353</v>
      </c>
      <c r="D177" s="21" t="s">
        <v>15</v>
      </c>
      <c r="E177" s="9" t="s">
        <v>46</v>
      </c>
      <c r="F177" s="8" t="s">
        <v>206</v>
      </c>
      <c r="G177" s="11">
        <v>50000</v>
      </c>
      <c r="H177" s="11">
        <f t="shared" si="130"/>
        <v>1435</v>
      </c>
      <c r="I177" s="11">
        <f t="shared" si="131"/>
        <v>1520</v>
      </c>
      <c r="J177" s="11" cm="1">
        <f t="array" ref="J177">G177-(G177*TSS)</f>
        <v>47045</v>
      </c>
      <c r="K177" s="12">
        <f t="shared" ref="K177" si="172">IF((J177*12)&lt;=SMAX,0,IF(AND((J177*12)&gt;=SMIN2,(J177*12)&lt;=SMAXN2),(((J177*12)-SMIN2)*PORCN1)/12,IF(AND((J177*12)&gt;=SMIN3,(J177*12)&lt;=SMAXN3),(((((J177*12)-SMIN3)*PORCN2)+VAFN3)/12),(((((J177*12)-SMAXN4)*PORCN3)+VAFN4)/12))))</f>
        <v>1853.9998749999997</v>
      </c>
      <c r="L177" s="11">
        <v>7057.65</v>
      </c>
      <c r="M177" s="13">
        <f t="shared" si="133"/>
        <v>42942.35</v>
      </c>
    </row>
    <row r="178" spans="1:13" x14ac:dyDescent="0.2">
      <c r="A178" s="9">
        <v>171</v>
      </c>
      <c r="B178" s="20" t="s">
        <v>354</v>
      </c>
      <c r="C178" s="8" t="s">
        <v>355</v>
      </c>
      <c r="D178" s="21" t="s">
        <v>15</v>
      </c>
      <c r="E178" s="9" t="s">
        <v>46</v>
      </c>
      <c r="F178" s="8" t="s">
        <v>61</v>
      </c>
      <c r="G178" s="11">
        <v>25000</v>
      </c>
      <c r="H178" s="11">
        <f t="shared" si="130"/>
        <v>717.5</v>
      </c>
      <c r="I178" s="11">
        <f t="shared" si="131"/>
        <v>760</v>
      </c>
      <c r="J178" s="11" cm="1">
        <f t="array" ref="J178">G178-(G178*TSS)</f>
        <v>23522.5</v>
      </c>
      <c r="K178" s="12">
        <f t="shared" ref="K178" si="173">IF((J178*12)&lt;=SMAX,0,IF(AND((J178*12)&gt;=SMIN2,(J178*12)&lt;=SMAXN2),(((J178*12)-SMIN2)*PORCN1)/12,IF(AND((J178*12)&gt;=SMIN3,(J178*12)&lt;=SMAXN3),(((((J178*12)-SMIN3)*PORCN2)+VAFN3)/12),(((((J178*12)-SMAXN4)*PORCN3)+VAFN4)/12))))</f>
        <v>0</v>
      </c>
      <c r="L178" s="11">
        <v>29433.759999999998</v>
      </c>
      <c r="M178" s="13">
        <f t="shared" si="133"/>
        <v>-4433.7599999999984</v>
      </c>
    </row>
    <row r="179" spans="1:13" x14ac:dyDescent="0.2">
      <c r="A179" s="9">
        <v>172</v>
      </c>
      <c r="B179" s="20" t="s">
        <v>356</v>
      </c>
      <c r="C179" s="8" t="s">
        <v>216</v>
      </c>
      <c r="D179" s="21" t="s">
        <v>15</v>
      </c>
      <c r="E179" s="9" t="s">
        <v>46</v>
      </c>
      <c r="F179" s="8" t="s">
        <v>100</v>
      </c>
      <c r="G179" s="11">
        <v>35000</v>
      </c>
      <c r="H179" s="11">
        <f t="shared" si="130"/>
        <v>1004.5</v>
      </c>
      <c r="I179" s="11">
        <f t="shared" si="131"/>
        <v>1064</v>
      </c>
      <c r="J179" s="11" cm="1">
        <f t="array" ref="J179">G179-(G179*TSS)</f>
        <v>32931.5</v>
      </c>
      <c r="K179" s="12">
        <f t="shared" ref="K179" si="174"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11">
        <v>20596.849999999999</v>
      </c>
      <c r="M179" s="13">
        <f t="shared" si="133"/>
        <v>14403.150000000001</v>
      </c>
    </row>
    <row r="180" spans="1:13" x14ac:dyDescent="0.2">
      <c r="A180" s="9">
        <v>173</v>
      </c>
      <c r="B180" s="20" t="s">
        <v>357</v>
      </c>
      <c r="C180" s="8" t="s">
        <v>358</v>
      </c>
      <c r="D180" s="21" t="s">
        <v>14</v>
      </c>
      <c r="E180" s="9" t="s">
        <v>46</v>
      </c>
      <c r="F180" s="8" t="s">
        <v>190</v>
      </c>
      <c r="G180" s="11">
        <v>25000</v>
      </c>
      <c r="H180" s="11">
        <f t="shared" si="130"/>
        <v>717.5</v>
      </c>
      <c r="I180" s="11">
        <f t="shared" si="131"/>
        <v>760</v>
      </c>
      <c r="J180" s="11" cm="1">
        <f t="array" ref="J180">G180-(G180*TSS)</f>
        <v>23522.5</v>
      </c>
      <c r="K180" s="12">
        <f t="shared" ref="K180" si="175">IF((J180*12)&lt;=SMAX,0,IF(AND((J180*12)&gt;=SMIN2,(J180*12)&lt;=SMAXN2),(((J180*12)-SMIN2)*PORCN1)/12,IF(AND((J180*12)&gt;=SMIN3,(J180*12)&lt;=SMAXN3),(((((J180*12)-SMIN3)*PORCN2)+VAFN3)/12),(((((J180*12)-SMAXN4)*PORCN3)+VAFN4)/12))))</f>
        <v>0</v>
      </c>
      <c r="L180" s="11">
        <v>4834</v>
      </c>
      <c r="M180" s="13">
        <f t="shared" si="133"/>
        <v>20166</v>
      </c>
    </row>
    <row r="181" spans="1:13" x14ac:dyDescent="0.2">
      <c r="A181" s="9">
        <v>174</v>
      </c>
      <c r="B181" s="20" t="s">
        <v>359</v>
      </c>
      <c r="C181" s="8" t="s">
        <v>360</v>
      </c>
      <c r="D181" s="21" t="s">
        <v>14</v>
      </c>
      <c r="E181" s="9" t="s">
        <v>46</v>
      </c>
      <c r="F181" s="8" t="s">
        <v>328</v>
      </c>
      <c r="G181" s="11">
        <v>30000</v>
      </c>
      <c r="H181" s="11">
        <f t="shared" si="130"/>
        <v>861</v>
      </c>
      <c r="I181" s="11">
        <f t="shared" si="131"/>
        <v>912</v>
      </c>
      <c r="J181" s="11" cm="1">
        <f t="array" ref="J181">G181-(G181*TSS)</f>
        <v>28227</v>
      </c>
      <c r="K181" s="12">
        <f t="shared" ref="K181" si="176">IF((J181*12)&lt;=SMAX,0,IF(AND((J181*12)&gt;=SMIN2,(J181*12)&lt;=SMAXN2),(((J181*12)-SMIN2)*PORCN1)/12,IF(AND((J181*12)&gt;=SMIN3,(J181*12)&lt;=SMAXN3),(((((J181*12)-SMIN3)*PORCN2)+VAFN3)/12),(((((J181*12)-SMAXN4)*PORCN3)+VAFN4)/12))))</f>
        <v>0</v>
      </c>
      <c r="L181" s="11">
        <v>12095.29</v>
      </c>
      <c r="M181" s="13">
        <f t="shared" si="133"/>
        <v>17904.71</v>
      </c>
    </row>
    <row r="182" spans="1:13" x14ac:dyDescent="0.2">
      <c r="A182" s="9">
        <v>175</v>
      </c>
      <c r="B182" s="20" t="s">
        <v>361</v>
      </c>
      <c r="C182" s="8" t="s">
        <v>362</v>
      </c>
      <c r="D182" s="21" t="s">
        <v>15</v>
      </c>
      <c r="E182" s="9" t="s">
        <v>46</v>
      </c>
      <c r="F182" s="8" t="s">
        <v>370</v>
      </c>
      <c r="G182" s="11">
        <v>50000</v>
      </c>
      <c r="H182" s="11">
        <f t="shared" si="130"/>
        <v>1435</v>
      </c>
      <c r="I182" s="11">
        <f t="shared" si="131"/>
        <v>1520</v>
      </c>
      <c r="J182" s="11" cm="1">
        <f t="array" ref="J182">G182-(G182*TSS)</f>
        <v>47045</v>
      </c>
      <c r="K182" s="12">
        <f t="shared" ref="K182" si="177">IF((J182*12)&lt;=SMAX,0,IF(AND((J182*12)&gt;=SMIN2,(J182*12)&lt;=SMAXN2),(((J182*12)-SMIN2)*PORCN1)/12,IF(AND((J182*12)&gt;=SMIN3,(J182*12)&lt;=SMAXN3),(((((J182*12)-SMIN3)*PORCN2)+VAFN3)/12),(((((J182*12)-SMAXN4)*PORCN3)+VAFN4)/12))))</f>
        <v>1853.9998749999997</v>
      </c>
      <c r="L182" s="11">
        <v>39929.089999999997</v>
      </c>
      <c r="M182" s="13">
        <f t="shared" si="133"/>
        <v>10070.910000000003</v>
      </c>
    </row>
    <row r="183" spans="1:13" x14ac:dyDescent="0.2">
      <c r="A183" s="9">
        <v>176</v>
      </c>
      <c r="B183" s="20" t="s">
        <v>363</v>
      </c>
      <c r="C183" s="8" t="s">
        <v>364</v>
      </c>
      <c r="D183" s="21" t="s">
        <v>14</v>
      </c>
      <c r="E183" s="9" t="s">
        <v>46</v>
      </c>
      <c r="F183" s="8" t="s">
        <v>372</v>
      </c>
      <c r="G183" s="11">
        <v>60000</v>
      </c>
      <c r="H183" s="11">
        <f t="shared" si="130"/>
        <v>1722</v>
      </c>
      <c r="I183" s="11">
        <f t="shared" si="131"/>
        <v>1824</v>
      </c>
      <c r="J183" s="11" cm="1">
        <f t="array" ref="J183">G183-(G183*TSS)</f>
        <v>56454</v>
      </c>
      <c r="K183" s="12">
        <f t="shared" ref="K183" si="178">IF((J183*12)&lt;=SMAX,0,IF(AND((J183*12)&gt;=SMIN2,(J183*12)&lt;=SMAXN2),(((J183*12)-SMIN2)*PORCN1)/12,IF(AND((J183*12)&gt;=SMIN3,(J183*12)&lt;=SMAXN3),(((((J183*12)-SMIN3)*PORCN2)+VAFN3)/12),(((((J183*12)-SMAXN4)*PORCN3)+VAFN4)/12))))</f>
        <v>3486.6498333333329</v>
      </c>
      <c r="L183" s="11">
        <v>7880</v>
      </c>
      <c r="M183" s="13">
        <f t="shared" si="133"/>
        <v>52120</v>
      </c>
    </row>
    <row r="184" spans="1:13" x14ac:dyDescent="0.2">
      <c r="A184" s="9">
        <v>177</v>
      </c>
      <c r="B184" s="20" t="s">
        <v>365</v>
      </c>
      <c r="C184" s="8" t="s">
        <v>319</v>
      </c>
      <c r="D184" s="21" t="s">
        <v>15</v>
      </c>
      <c r="E184" s="9" t="s">
        <v>46</v>
      </c>
      <c r="F184" s="8" t="s">
        <v>702</v>
      </c>
      <c r="G184" s="11">
        <v>75000</v>
      </c>
      <c r="H184" s="11">
        <f t="shared" si="130"/>
        <v>2152.5</v>
      </c>
      <c r="I184" s="11">
        <f t="shared" si="131"/>
        <v>2280</v>
      </c>
      <c r="J184" s="11" cm="1">
        <f t="array" ref="J184">G184-(G184*TSS)</f>
        <v>70567.5</v>
      </c>
      <c r="K184" s="12">
        <f t="shared" ref="K184" si="179">IF((J184*12)&lt;=SMAX,0,IF(AND((J184*12)&gt;=SMIN2,(J184*12)&lt;=SMAXN2),(((J184*12)-SMIN2)*PORCN1)/12,IF(AND((J184*12)&gt;=SMIN3,(J184*12)&lt;=SMAXN3),(((((J184*12)-SMIN3)*PORCN2)+VAFN3)/12),(((((J184*12)-SMAXN4)*PORCN3)+VAFN4)/12))))</f>
        <v>6309.3498333333337</v>
      </c>
      <c r="L184" s="11">
        <v>26743.97</v>
      </c>
      <c r="M184" s="13">
        <f t="shared" si="133"/>
        <v>48256.03</v>
      </c>
    </row>
    <row r="185" spans="1:13" x14ac:dyDescent="0.2">
      <c r="A185" s="9">
        <v>178</v>
      </c>
      <c r="B185" s="20" t="s">
        <v>366</v>
      </c>
      <c r="C185" s="8" t="s">
        <v>706</v>
      </c>
      <c r="D185" s="21" t="s">
        <v>15</v>
      </c>
      <c r="E185" s="9" t="s">
        <v>46</v>
      </c>
      <c r="F185" s="8" t="s">
        <v>701</v>
      </c>
      <c r="G185" s="11">
        <v>75000</v>
      </c>
      <c r="H185" s="11">
        <f t="shared" si="130"/>
        <v>2152.5</v>
      </c>
      <c r="I185" s="11">
        <f t="shared" si="131"/>
        <v>2280</v>
      </c>
      <c r="J185" s="11" cm="1">
        <f t="array" ref="J185">G185-(G185*TSS)</f>
        <v>70567.5</v>
      </c>
      <c r="K185" s="12">
        <f t="shared" ref="K185" si="180">IF((J185*12)&lt;=SMAX,0,IF(AND((J185*12)&gt;=SMIN2,(J185*12)&lt;=SMAXN2),(((J185*12)-SMIN2)*PORCN1)/12,IF(AND((J185*12)&gt;=SMIN3,(J185*12)&lt;=SMAXN3),(((((J185*12)-SMIN3)*PORCN2)+VAFN3)/12),(((((J185*12)-SMAXN4)*PORCN3)+VAFN4)/12))))</f>
        <v>6309.3498333333337</v>
      </c>
      <c r="L185" s="11">
        <v>34233.839999999997</v>
      </c>
      <c r="M185" s="13">
        <f t="shared" si="133"/>
        <v>40766.160000000003</v>
      </c>
    </row>
    <row r="186" spans="1:13" x14ac:dyDescent="0.2">
      <c r="A186" s="9">
        <v>179</v>
      </c>
      <c r="B186" s="20" t="s">
        <v>367</v>
      </c>
      <c r="C186" s="8" t="s">
        <v>368</v>
      </c>
      <c r="D186" s="21" t="s">
        <v>14</v>
      </c>
      <c r="E186" s="9" t="s">
        <v>46</v>
      </c>
      <c r="F186" s="8" t="s">
        <v>58</v>
      </c>
      <c r="G186" s="11">
        <v>31500</v>
      </c>
      <c r="H186" s="11">
        <f t="shared" si="130"/>
        <v>904.05</v>
      </c>
      <c r="I186" s="11">
        <f t="shared" si="131"/>
        <v>957.6</v>
      </c>
      <c r="J186" s="11" cm="1">
        <f t="array" ref="J186">G186-(G186*TSS)</f>
        <v>29638.35</v>
      </c>
      <c r="K186" s="12">
        <f t="shared" ref="K186" si="181">IF((J186*12)&lt;=SMAX,0,IF(AND((J186*12)&gt;=SMIN2,(J186*12)&lt;=SMAXN2),(((J186*12)-SMIN2)*PORCN1)/12,IF(AND((J186*12)&gt;=SMIN3,(J186*12)&lt;=SMAXN3),(((((J186*12)-SMIN3)*PORCN2)+VAFN3)/12),(((((J186*12)-SMAXN4)*PORCN3)+VAFN4)/12))))</f>
        <v>0</v>
      </c>
      <c r="L186" s="11">
        <v>12471.67</v>
      </c>
      <c r="M186" s="13">
        <f t="shared" si="133"/>
        <v>19028.330000000002</v>
      </c>
    </row>
    <row r="187" spans="1:13" x14ac:dyDescent="0.2">
      <c r="A187" s="9">
        <v>180</v>
      </c>
      <c r="B187" s="20" t="s">
        <v>369</v>
      </c>
      <c r="C187" s="8" t="s">
        <v>358</v>
      </c>
      <c r="D187" s="21" t="s">
        <v>14</v>
      </c>
      <c r="E187" s="9" t="s">
        <v>46</v>
      </c>
      <c r="F187" s="8" t="s">
        <v>190</v>
      </c>
      <c r="G187" s="11">
        <v>25000</v>
      </c>
      <c r="H187" s="11">
        <f t="shared" si="130"/>
        <v>717.5</v>
      </c>
      <c r="I187" s="11">
        <f t="shared" si="131"/>
        <v>760</v>
      </c>
      <c r="J187" s="11" cm="1">
        <f t="array" ref="J187">G187-(G187*TSS)</f>
        <v>23522.5</v>
      </c>
      <c r="K187" s="12">
        <f t="shared" ref="K187" si="182"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11">
        <v>2093.5</v>
      </c>
      <c r="M187" s="13">
        <f t="shared" si="133"/>
        <v>22906.5</v>
      </c>
    </row>
    <row r="188" spans="1:13" x14ac:dyDescent="0.2">
      <c r="A188" s="9">
        <v>181</v>
      </c>
      <c r="B188" s="20" t="s">
        <v>371</v>
      </c>
      <c r="C188" s="8" t="s">
        <v>707</v>
      </c>
      <c r="D188" s="21" t="s">
        <v>14</v>
      </c>
      <c r="E188" s="9" t="s">
        <v>46</v>
      </c>
      <c r="F188" s="8" t="s">
        <v>710</v>
      </c>
      <c r="G188" s="11">
        <v>50000</v>
      </c>
      <c r="H188" s="11">
        <f t="shared" si="130"/>
        <v>1435</v>
      </c>
      <c r="I188" s="11">
        <f t="shared" si="131"/>
        <v>1520</v>
      </c>
      <c r="J188" s="11" cm="1">
        <f t="array" ref="J188">G188-(G188*TSS)</f>
        <v>47045</v>
      </c>
      <c r="K188" s="12">
        <f t="shared" ref="K188" si="183">IF((J188*12)&lt;=SMAX,0,IF(AND((J188*12)&gt;=SMIN2,(J188*12)&lt;=SMAXN2),(((J188*12)-SMIN2)*PORCN1)/12,IF(AND((J188*12)&gt;=SMIN3,(J188*12)&lt;=SMAXN3),(((((J188*12)-SMIN3)*PORCN2)+VAFN3)/12),(((((J188*12)-SMAXN4)*PORCN3)+VAFN4)/12))))</f>
        <v>1853.9998749999997</v>
      </c>
      <c r="L188" s="11">
        <v>39044.86</v>
      </c>
      <c r="M188" s="13">
        <f t="shared" si="133"/>
        <v>10955.14</v>
      </c>
    </row>
    <row r="189" spans="1:13" x14ac:dyDescent="0.2">
      <c r="A189" s="9">
        <v>182</v>
      </c>
      <c r="B189" s="20" t="s">
        <v>373</v>
      </c>
      <c r="C189" s="8" t="s">
        <v>127</v>
      </c>
      <c r="D189" s="21" t="s">
        <v>14</v>
      </c>
      <c r="E189" s="9" t="s">
        <v>46</v>
      </c>
      <c r="F189" s="8" t="s">
        <v>35</v>
      </c>
      <c r="G189" s="11">
        <v>35000</v>
      </c>
      <c r="H189" s="11">
        <f t="shared" si="130"/>
        <v>1004.5</v>
      </c>
      <c r="I189" s="11">
        <f t="shared" si="131"/>
        <v>1064</v>
      </c>
      <c r="J189" s="11" cm="1">
        <f t="array" ref="J189">G189-(G189*TSS)</f>
        <v>32931.5</v>
      </c>
      <c r="K189" s="12">
        <f t="shared" ref="K189" si="184">IF((J189*12)&lt;=SMAX,0,IF(AND((J189*12)&gt;=SMIN2,(J189*12)&lt;=SMAXN2),(((J189*12)-SMIN2)*PORCN1)/12,IF(AND((J189*12)&gt;=SMIN3,(J189*12)&lt;=SMAXN3),(((((J189*12)-SMIN3)*PORCN2)+VAFN3)/12),(((((J189*12)-SMAXN4)*PORCN3)+VAFN4)/12))))</f>
        <v>0</v>
      </c>
      <c r="L189" s="11">
        <v>15097.19</v>
      </c>
      <c r="M189" s="13">
        <f t="shared" si="133"/>
        <v>19902.809999999998</v>
      </c>
    </row>
    <row r="190" spans="1:13" x14ac:dyDescent="0.2">
      <c r="A190" s="9">
        <v>183</v>
      </c>
      <c r="B190" s="20" t="s">
        <v>374</v>
      </c>
      <c r="C190" s="8" t="s">
        <v>118</v>
      </c>
      <c r="D190" s="21" t="s">
        <v>15</v>
      </c>
      <c r="E190" s="9" t="s">
        <v>46</v>
      </c>
      <c r="F190" s="8" t="s">
        <v>382</v>
      </c>
      <c r="G190" s="11">
        <v>50000</v>
      </c>
      <c r="H190" s="11">
        <f t="shared" si="130"/>
        <v>1435</v>
      </c>
      <c r="I190" s="11">
        <f t="shared" si="131"/>
        <v>1520</v>
      </c>
      <c r="J190" s="11" cm="1">
        <f t="array" ref="J190">G190-(G190*TSS)</f>
        <v>47045</v>
      </c>
      <c r="K190" s="12">
        <f t="shared" ref="K190" si="185">IF((J190*12)&lt;=SMAX,0,IF(AND((J190*12)&gt;=SMIN2,(J190*12)&lt;=SMAXN2),(((J190*12)-SMIN2)*PORCN1)/12,IF(AND((J190*12)&gt;=SMIN3,(J190*12)&lt;=SMAXN3),(((((J190*12)-SMIN3)*PORCN2)+VAFN3)/12),(((((J190*12)-SMAXN4)*PORCN3)+VAFN4)/12))))</f>
        <v>1853.9998749999997</v>
      </c>
      <c r="L190" s="11">
        <v>11880</v>
      </c>
      <c r="M190" s="13">
        <f t="shared" si="133"/>
        <v>38120</v>
      </c>
    </row>
    <row r="191" spans="1:13" x14ac:dyDescent="0.2">
      <c r="A191" s="9">
        <v>184</v>
      </c>
      <c r="B191" s="20" t="s">
        <v>375</v>
      </c>
      <c r="C191" s="8" t="s">
        <v>376</v>
      </c>
      <c r="D191" s="21" t="s">
        <v>15</v>
      </c>
      <c r="E191" s="9" t="s">
        <v>46</v>
      </c>
      <c r="F191" s="8" t="s">
        <v>53</v>
      </c>
      <c r="G191" s="11">
        <v>90000</v>
      </c>
      <c r="H191" s="11">
        <f t="shared" si="130"/>
        <v>2583</v>
      </c>
      <c r="I191" s="11">
        <f t="shared" si="131"/>
        <v>2736</v>
      </c>
      <c r="J191" s="11" cm="1">
        <f t="array" ref="J191">G191-(G191*TSS)</f>
        <v>84681</v>
      </c>
      <c r="K191" s="12">
        <f t="shared" ref="K191" si="186">IF((J191*12)&lt;=SMAX,0,IF(AND((J191*12)&gt;=SMIN2,(J191*12)&lt;=SMAXN2),(((J191*12)-SMIN2)*PORCN1)/12,IF(AND((J191*12)&gt;=SMIN3,(J191*12)&lt;=SMAXN3),(((((J191*12)-SMIN3)*PORCN2)+VAFN3)/12),(((((J191*12)-SMAXN4)*PORCN3)+VAFN4)/12))))</f>
        <v>9753.1872916666671</v>
      </c>
      <c r="L191" s="11">
        <v>11167.17</v>
      </c>
      <c r="M191" s="13">
        <f t="shared" si="133"/>
        <v>78832.83</v>
      </c>
    </row>
    <row r="192" spans="1:13" x14ac:dyDescent="0.2">
      <c r="A192" s="9">
        <v>185</v>
      </c>
      <c r="B192" s="20" t="s">
        <v>377</v>
      </c>
      <c r="C192" s="8" t="s">
        <v>55</v>
      </c>
      <c r="D192" s="21" t="s">
        <v>15</v>
      </c>
      <c r="E192" s="9" t="s">
        <v>46</v>
      </c>
      <c r="F192" s="8" t="s">
        <v>100</v>
      </c>
      <c r="G192" s="11">
        <v>40000</v>
      </c>
      <c r="H192" s="11">
        <f t="shared" si="130"/>
        <v>1148</v>
      </c>
      <c r="I192" s="11">
        <f t="shared" si="131"/>
        <v>1216</v>
      </c>
      <c r="J192" s="11" cm="1">
        <f t="array" ref="J192">G192-(G192*TSS)</f>
        <v>37636</v>
      </c>
      <c r="K192" s="12">
        <f t="shared" ref="K192" si="187">IF((J192*12)&lt;=SMAX,0,IF(AND((J192*12)&gt;=SMIN2,(J192*12)&lt;=SMAXN2),(((J192*12)-SMIN2)*PORCN1)/12,IF(AND((J192*12)&gt;=SMIN3,(J192*12)&lt;=SMAXN3),(((((J192*12)-SMIN3)*PORCN2)+VAFN3)/12),(((((J192*12)-SMAXN4)*PORCN3)+VAFN4)/12))))</f>
        <v>442.64987499999984</v>
      </c>
      <c r="L192" s="11">
        <v>2093.5</v>
      </c>
      <c r="M192" s="13">
        <f t="shared" si="133"/>
        <v>37906.5</v>
      </c>
    </row>
    <row r="193" spans="1:13" x14ac:dyDescent="0.2">
      <c r="A193" s="9">
        <v>186</v>
      </c>
      <c r="B193" s="20" t="s">
        <v>378</v>
      </c>
      <c r="C193" s="8" t="s">
        <v>379</v>
      </c>
      <c r="D193" s="21" t="s">
        <v>15</v>
      </c>
      <c r="E193" s="9" t="s">
        <v>46</v>
      </c>
      <c r="F193" s="8" t="s">
        <v>211</v>
      </c>
      <c r="G193" s="11">
        <v>35000</v>
      </c>
      <c r="H193" s="11">
        <f t="shared" si="130"/>
        <v>1004.5</v>
      </c>
      <c r="I193" s="11">
        <f t="shared" si="131"/>
        <v>1064</v>
      </c>
      <c r="J193" s="11" cm="1">
        <f t="array" ref="J193">G193-(G193*TSS)</f>
        <v>32931.5</v>
      </c>
      <c r="K193" s="12">
        <f t="shared" ref="K193" si="188"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11">
        <v>17051.54</v>
      </c>
      <c r="M193" s="13">
        <f t="shared" si="133"/>
        <v>17948.46</v>
      </c>
    </row>
    <row r="194" spans="1:13" x14ac:dyDescent="0.2">
      <c r="A194" s="9">
        <v>187</v>
      </c>
      <c r="B194" s="20" t="s">
        <v>380</v>
      </c>
      <c r="C194" s="8" t="s">
        <v>671</v>
      </c>
      <c r="D194" s="21" t="s">
        <v>15</v>
      </c>
      <c r="E194" s="9" t="s">
        <v>46</v>
      </c>
      <c r="F194" s="8" t="s">
        <v>44</v>
      </c>
      <c r="G194" s="11">
        <v>75000</v>
      </c>
      <c r="H194" s="11">
        <f t="shared" si="130"/>
        <v>2152.5</v>
      </c>
      <c r="I194" s="11">
        <f t="shared" si="131"/>
        <v>2280</v>
      </c>
      <c r="J194" s="11" cm="1">
        <f t="array" ref="J194">G194-(G194*TSS)</f>
        <v>70567.5</v>
      </c>
      <c r="K194" s="12">
        <f t="shared" ref="K194" si="189">IF((J194*12)&lt;=SMAX,0,IF(AND((J194*12)&gt;=SMIN2,(J194*12)&lt;=SMAXN2),(((J194*12)-SMIN2)*PORCN1)/12,IF(AND((J194*12)&gt;=SMIN3,(J194*12)&lt;=SMAXN3),(((((J194*12)-SMIN3)*PORCN2)+VAFN3)/12),(((((J194*12)-SMAXN4)*PORCN3)+VAFN4)/12))))</f>
        <v>6309.3498333333337</v>
      </c>
      <c r="L194" s="11">
        <v>3375.45</v>
      </c>
      <c r="M194" s="13">
        <f t="shared" si="133"/>
        <v>71624.55</v>
      </c>
    </row>
    <row r="195" spans="1:13" x14ac:dyDescent="0.2">
      <c r="A195" s="9">
        <v>188</v>
      </c>
      <c r="B195" s="20" t="s">
        <v>381</v>
      </c>
      <c r="C195" s="8" t="s">
        <v>60</v>
      </c>
      <c r="D195" s="21" t="s">
        <v>15</v>
      </c>
      <c r="E195" s="9" t="s">
        <v>46</v>
      </c>
      <c r="F195" s="8" t="s">
        <v>61</v>
      </c>
      <c r="G195" s="11">
        <v>16500</v>
      </c>
      <c r="H195" s="11">
        <f t="shared" si="130"/>
        <v>473.55</v>
      </c>
      <c r="I195" s="11">
        <f t="shared" si="131"/>
        <v>501.6</v>
      </c>
      <c r="J195" s="11" cm="1">
        <f t="array" ref="J195">G195-(G195*TSS)</f>
        <v>15524.85</v>
      </c>
      <c r="K195" s="12">
        <f t="shared" ref="K195" si="190">IF((J195*12)&lt;=SMAX,0,IF(AND((J195*12)&gt;=SMIN2,(J195*12)&lt;=SMAXN2),(((J195*12)-SMIN2)*PORCN1)/12,IF(AND((J195*12)&gt;=SMIN3,(J195*12)&lt;=SMAXN3),(((((J195*12)-SMIN3)*PORCN2)+VAFN3)/12),(((((J195*12)-SMAXN4)*PORCN3)+VAFN4)/12))))</f>
        <v>0</v>
      </c>
      <c r="L195" s="11">
        <v>4834</v>
      </c>
      <c r="M195" s="13">
        <f t="shared" si="133"/>
        <v>11666</v>
      </c>
    </row>
    <row r="196" spans="1:13" x14ac:dyDescent="0.2">
      <c r="A196" s="9">
        <v>189</v>
      </c>
      <c r="B196" s="20" t="s">
        <v>383</v>
      </c>
      <c r="C196" s="8" t="s">
        <v>384</v>
      </c>
      <c r="D196" s="21" t="s">
        <v>14</v>
      </c>
      <c r="E196" s="9" t="s">
        <v>46</v>
      </c>
      <c r="F196" s="8" t="s">
        <v>61</v>
      </c>
      <c r="G196" s="11">
        <v>80000</v>
      </c>
      <c r="H196" s="11">
        <f t="shared" si="130"/>
        <v>2296</v>
      </c>
      <c r="I196" s="11">
        <f t="shared" si="131"/>
        <v>2432</v>
      </c>
      <c r="J196" s="11" cm="1">
        <f t="array" ref="J196">G196-(G196*TSS)</f>
        <v>75272</v>
      </c>
      <c r="K196" s="12">
        <f t="shared" ref="K196" si="191">IF((J196*12)&lt;=SMAX,0,IF(AND((J196*12)&gt;=SMIN2,(J196*12)&lt;=SMAXN2),(((J196*12)-SMIN2)*PORCN1)/12,IF(AND((J196*12)&gt;=SMIN3,(J196*12)&lt;=SMAXN3),(((((J196*12)-SMIN3)*PORCN2)+VAFN3)/12),(((((J196*12)-SMAXN4)*PORCN3)+VAFN4)/12))))</f>
        <v>7400.9372916666662</v>
      </c>
      <c r="L196" s="11">
        <v>8557.65</v>
      </c>
      <c r="M196" s="13">
        <f t="shared" si="133"/>
        <v>71442.350000000006</v>
      </c>
    </row>
    <row r="197" spans="1:13" x14ac:dyDescent="0.2">
      <c r="A197" s="9">
        <v>190</v>
      </c>
      <c r="B197" s="20" t="s">
        <v>385</v>
      </c>
      <c r="C197" s="8" t="s">
        <v>275</v>
      </c>
      <c r="D197" s="21" t="s">
        <v>14</v>
      </c>
      <c r="E197" s="9" t="s">
        <v>46</v>
      </c>
      <c r="F197" s="8" t="s">
        <v>54</v>
      </c>
      <c r="G197" s="11">
        <v>45000</v>
      </c>
      <c r="H197" s="11">
        <f t="shared" si="130"/>
        <v>1291.5</v>
      </c>
      <c r="I197" s="11">
        <f t="shared" si="131"/>
        <v>1368</v>
      </c>
      <c r="J197" s="11" cm="1">
        <f t="array" ref="J197">G197-(G197*TSS)</f>
        <v>42340.5</v>
      </c>
      <c r="K197" s="12">
        <f t="shared" ref="K197" si="192">IF((J197*12)&lt;=SMAX,0,IF(AND((J197*12)&gt;=SMIN2,(J197*12)&lt;=SMAXN2),(((J197*12)-SMIN2)*PORCN1)/12,IF(AND((J197*12)&gt;=SMIN3,(J197*12)&lt;=SMAXN3),(((((J197*12)-SMIN3)*PORCN2)+VAFN3)/12),(((((J197*12)-SMAXN4)*PORCN3)+VAFN4)/12))))</f>
        <v>1148.3248749999998</v>
      </c>
      <c r="L197" s="11">
        <v>13312.85</v>
      </c>
      <c r="M197" s="13">
        <f t="shared" si="133"/>
        <v>31687.15</v>
      </c>
    </row>
    <row r="198" spans="1:13" x14ac:dyDescent="0.2">
      <c r="A198" s="9">
        <v>191</v>
      </c>
      <c r="B198" s="20" t="s">
        <v>386</v>
      </c>
      <c r="C198" s="8" t="s">
        <v>60</v>
      </c>
      <c r="D198" s="21" t="s">
        <v>15</v>
      </c>
      <c r="E198" s="9" t="s">
        <v>46</v>
      </c>
      <c r="F198" s="8" t="s">
        <v>61</v>
      </c>
      <c r="G198" s="11">
        <v>16500</v>
      </c>
      <c r="H198" s="11">
        <f t="shared" si="130"/>
        <v>473.55</v>
      </c>
      <c r="I198" s="11">
        <f t="shared" si="131"/>
        <v>501.6</v>
      </c>
      <c r="J198" s="11" cm="1">
        <f t="array" ref="J198">G198-(G198*TSS)</f>
        <v>15524.85</v>
      </c>
      <c r="K198" s="12">
        <f t="shared" ref="K198" si="193"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11">
        <v>32309.96</v>
      </c>
      <c r="M198" s="13">
        <f t="shared" si="133"/>
        <v>-15809.96</v>
      </c>
    </row>
    <row r="199" spans="1:13" x14ac:dyDescent="0.2">
      <c r="A199" s="9">
        <v>192</v>
      </c>
      <c r="B199" s="20" t="s">
        <v>387</v>
      </c>
      <c r="C199" s="8" t="s">
        <v>388</v>
      </c>
      <c r="D199" s="21" t="s">
        <v>14</v>
      </c>
      <c r="E199" s="9" t="s">
        <v>46</v>
      </c>
      <c r="F199" s="8" t="s">
        <v>206</v>
      </c>
      <c r="G199" s="11">
        <v>50000</v>
      </c>
      <c r="H199" s="11">
        <f t="shared" si="130"/>
        <v>1435</v>
      </c>
      <c r="I199" s="11">
        <f t="shared" si="131"/>
        <v>1520</v>
      </c>
      <c r="J199" s="11" cm="1">
        <f t="array" ref="J199">G199-(G199*TSS)</f>
        <v>47045</v>
      </c>
      <c r="K199" s="12">
        <f t="shared" ref="K199" si="194">IF((J199*12)&lt;=SMAX,0,IF(AND((J199*12)&gt;=SMIN2,(J199*12)&lt;=SMAXN2),(((J199*12)-SMIN2)*PORCN1)/12,IF(AND((J199*12)&gt;=SMIN3,(J199*12)&lt;=SMAXN3),(((((J199*12)-SMIN3)*PORCN2)+VAFN3)/12),(((((J199*12)-SMAXN4)*PORCN3)+VAFN4)/12))))</f>
        <v>1853.9998749999997</v>
      </c>
      <c r="L199" s="11">
        <v>1886.65</v>
      </c>
      <c r="M199" s="13">
        <f t="shared" si="133"/>
        <v>48113.35</v>
      </c>
    </row>
    <row r="200" spans="1:13" x14ac:dyDescent="0.2">
      <c r="A200" s="9">
        <v>193</v>
      </c>
      <c r="B200" s="20" t="s">
        <v>389</v>
      </c>
      <c r="C200" s="8" t="s">
        <v>229</v>
      </c>
      <c r="D200" s="21" t="s">
        <v>14</v>
      </c>
      <c r="E200" s="9" t="s">
        <v>46</v>
      </c>
      <c r="F200" s="8" t="s">
        <v>58</v>
      </c>
      <c r="G200" s="11">
        <v>31500</v>
      </c>
      <c r="H200" s="11">
        <f t="shared" si="130"/>
        <v>904.05</v>
      </c>
      <c r="I200" s="11">
        <f t="shared" si="131"/>
        <v>957.6</v>
      </c>
      <c r="J200" s="11" cm="1">
        <f t="array" ref="J200">G200-(G200*TSS)</f>
        <v>29638.35</v>
      </c>
      <c r="K200" s="12">
        <f t="shared" ref="K200" si="195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11">
        <v>11919.14</v>
      </c>
      <c r="M200" s="13">
        <f t="shared" si="133"/>
        <v>19580.86</v>
      </c>
    </row>
    <row r="201" spans="1:13" x14ac:dyDescent="0.2">
      <c r="A201" s="9">
        <v>194</v>
      </c>
      <c r="B201" s="20" t="s">
        <v>390</v>
      </c>
      <c r="C201" s="8" t="s">
        <v>76</v>
      </c>
      <c r="D201" s="21" t="s">
        <v>15</v>
      </c>
      <c r="E201" s="9" t="s">
        <v>46</v>
      </c>
      <c r="F201" s="8" t="s">
        <v>698</v>
      </c>
      <c r="G201" s="11">
        <v>26250</v>
      </c>
      <c r="H201" s="11">
        <f t="shared" ref="H201:H264" si="196">2.87%*G201</f>
        <v>753.375</v>
      </c>
      <c r="I201" s="11">
        <f t="shared" ref="I201:I264" si="197">3.04%*G201</f>
        <v>798</v>
      </c>
      <c r="J201" s="11" cm="1">
        <f t="array" ref="J201">G201-(G201*TSS)</f>
        <v>24698.625</v>
      </c>
      <c r="K201" s="12">
        <f t="shared" ref="K201" si="198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11">
        <v>4834</v>
      </c>
      <c r="M201" s="13">
        <f t="shared" ref="M201:M264" si="199">+G201-L201</f>
        <v>21416</v>
      </c>
    </row>
    <row r="202" spans="1:13" x14ac:dyDescent="0.2">
      <c r="A202" s="9">
        <v>195</v>
      </c>
      <c r="B202" s="20" t="s">
        <v>391</v>
      </c>
      <c r="C202" s="8" t="s">
        <v>201</v>
      </c>
      <c r="D202" s="21" t="s">
        <v>14</v>
      </c>
      <c r="E202" s="9" t="s">
        <v>46</v>
      </c>
      <c r="F202" s="8" t="s">
        <v>211</v>
      </c>
      <c r="G202" s="11">
        <v>50000</v>
      </c>
      <c r="H202" s="11">
        <f t="shared" si="196"/>
        <v>1435</v>
      </c>
      <c r="I202" s="11">
        <f t="shared" si="197"/>
        <v>1520</v>
      </c>
      <c r="J202" s="11" cm="1">
        <f t="array" ref="J202">G202-(G202*TSS)</f>
        <v>47045</v>
      </c>
      <c r="K202" s="12">
        <f t="shared" ref="K202" si="200">IF((J202*12)&lt;=SMAX,0,IF(AND((J202*12)&gt;=SMIN2,(J202*12)&lt;=SMAXN2),(((J202*12)-SMIN2)*PORCN1)/12,IF(AND((J202*12)&gt;=SMIN3,(J202*12)&lt;=SMAXN3),(((((J202*12)-SMIN3)*PORCN2)+VAFN3)/12),(((((J202*12)-SMAXN4)*PORCN3)+VAFN4)/12))))</f>
        <v>1853.9998749999997</v>
      </c>
      <c r="L202" s="11">
        <v>3593.5</v>
      </c>
      <c r="M202" s="13">
        <f t="shared" si="199"/>
        <v>46406.5</v>
      </c>
    </row>
    <row r="203" spans="1:13" x14ac:dyDescent="0.2">
      <c r="A203" s="9">
        <v>196</v>
      </c>
      <c r="B203" s="20" t="s">
        <v>392</v>
      </c>
      <c r="C203" s="8" t="s">
        <v>286</v>
      </c>
      <c r="D203" s="21" t="s">
        <v>14</v>
      </c>
      <c r="E203" s="9" t="s">
        <v>46</v>
      </c>
      <c r="F203" s="8" t="s">
        <v>190</v>
      </c>
      <c r="G203" s="11">
        <v>25000</v>
      </c>
      <c r="H203" s="11">
        <f t="shared" si="196"/>
        <v>717.5</v>
      </c>
      <c r="I203" s="11">
        <f t="shared" si="197"/>
        <v>760</v>
      </c>
      <c r="J203" s="11" cm="1">
        <f t="array" ref="J203">G203-(G203*TSS)</f>
        <v>23522.5</v>
      </c>
      <c r="K203" s="12">
        <f t="shared" ref="K203" si="201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11">
        <v>4834</v>
      </c>
      <c r="M203" s="13">
        <f t="shared" si="199"/>
        <v>20166</v>
      </c>
    </row>
    <row r="204" spans="1:13" x14ac:dyDescent="0.2">
      <c r="A204" s="9">
        <v>197</v>
      </c>
      <c r="B204" s="20" t="s">
        <v>393</v>
      </c>
      <c r="C204" s="8" t="s">
        <v>275</v>
      </c>
      <c r="D204" s="21" t="s">
        <v>14</v>
      </c>
      <c r="E204" s="9" t="s">
        <v>46</v>
      </c>
      <c r="F204" s="8" t="s">
        <v>54</v>
      </c>
      <c r="G204" s="11">
        <v>55000</v>
      </c>
      <c r="H204" s="11">
        <f t="shared" si="196"/>
        <v>1578.5</v>
      </c>
      <c r="I204" s="11">
        <f t="shared" si="197"/>
        <v>1672</v>
      </c>
      <c r="J204" s="11" cm="1">
        <f t="array" ref="J204">G204-(G204*TSS)</f>
        <v>51749.5</v>
      </c>
      <c r="K204" s="12">
        <f t="shared" ref="K204" si="202">IF((J204*12)&lt;=SMAX,0,IF(AND((J204*12)&gt;=SMIN2,(J204*12)&lt;=SMAXN2),(((J204*12)-SMIN2)*PORCN1)/12,IF(AND((J204*12)&gt;=SMIN3,(J204*12)&lt;=SMAXN3),(((((J204*12)-SMIN3)*PORCN2)+VAFN3)/12),(((((J204*12)-SMAXN4)*PORCN3)+VAFN4)/12))))</f>
        <v>2559.6748749999997</v>
      </c>
      <c r="L204" s="11">
        <v>35343.19</v>
      </c>
      <c r="M204" s="13">
        <f t="shared" si="199"/>
        <v>19656.809999999998</v>
      </c>
    </row>
    <row r="205" spans="1:13" x14ac:dyDescent="0.2">
      <c r="A205" s="9">
        <v>198</v>
      </c>
      <c r="B205" s="20" t="s">
        <v>394</v>
      </c>
      <c r="C205" s="8" t="s">
        <v>60</v>
      </c>
      <c r="D205" s="21" t="s">
        <v>15</v>
      </c>
      <c r="E205" s="9" t="s">
        <v>46</v>
      </c>
      <c r="F205" s="8" t="s">
        <v>61</v>
      </c>
      <c r="G205" s="11">
        <v>16500</v>
      </c>
      <c r="H205" s="11">
        <f t="shared" si="196"/>
        <v>473.55</v>
      </c>
      <c r="I205" s="11">
        <f t="shared" si="197"/>
        <v>501.6</v>
      </c>
      <c r="J205" s="11" cm="1">
        <f t="array" ref="J205">G205-(G205*TSS)</f>
        <v>15524.85</v>
      </c>
      <c r="K205" s="12">
        <f t="shared" ref="K205" si="203">IF((J205*12)&lt;=SMAX,0,IF(AND((J205*12)&gt;=SMIN2,(J205*12)&lt;=SMAXN2),(((J205*12)-SMIN2)*PORCN1)/12,IF(AND((J205*12)&gt;=SMIN3,(J205*12)&lt;=SMAXN3),(((((J205*12)-SMIN3)*PORCN2)+VAFN3)/12),(((((J205*12)-SMAXN4)*PORCN3)+VAFN4)/12))))</f>
        <v>0</v>
      </c>
      <c r="L205" s="11">
        <v>2831.65</v>
      </c>
      <c r="M205" s="13">
        <f t="shared" si="199"/>
        <v>13668.35</v>
      </c>
    </row>
    <row r="206" spans="1:13" x14ac:dyDescent="0.2">
      <c r="A206" s="9">
        <v>199</v>
      </c>
      <c r="B206" s="20" t="s">
        <v>395</v>
      </c>
      <c r="C206" s="8" t="s">
        <v>159</v>
      </c>
      <c r="D206" s="21" t="s">
        <v>15</v>
      </c>
      <c r="E206" s="9" t="s">
        <v>46</v>
      </c>
      <c r="F206" s="8" t="s">
        <v>53</v>
      </c>
      <c r="G206" s="11">
        <v>35000</v>
      </c>
      <c r="H206" s="11">
        <f t="shared" si="196"/>
        <v>1004.5</v>
      </c>
      <c r="I206" s="11">
        <f t="shared" si="197"/>
        <v>1064</v>
      </c>
      <c r="J206" s="11" cm="1">
        <f t="array" ref="J206">G206-(G206*TSS)</f>
        <v>32931.5</v>
      </c>
      <c r="K206" s="12">
        <f t="shared" ref="K206" si="204"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11">
        <v>6889.5</v>
      </c>
      <c r="M206" s="13">
        <f t="shared" si="199"/>
        <v>28110.5</v>
      </c>
    </row>
    <row r="207" spans="1:13" x14ac:dyDescent="0.2">
      <c r="A207" s="9">
        <v>200</v>
      </c>
      <c r="B207" s="20" t="s">
        <v>396</v>
      </c>
      <c r="C207" s="8" t="s">
        <v>397</v>
      </c>
      <c r="D207" s="21" t="s">
        <v>15</v>
      </c>
      <c r="E207" s="9" t="s">
        <v>46</v>
      </c>
      <c r="F207" s="8" t="s">
        <v>105</v>
      </c>
      <c r="G207" s="11">
        <v>40000</v>
      </c>
      <c r="H207" s="11">
        <f t="shared" si="196"/>
        <v>1148</v>
      </c>
      <c r="I207" s="11">
        <f t="shared" si="197"/>
        <v>1216</v>
      </c>
      <c r="J207" s="11" cm="1">
        <f t="array" ref="J207">G207-(G207*TSS)</f>
        <v>37636</v>
      </c>
      <c r="K207" s="12">
        <f t="shared" ref="K207" si="205">IF((J207*12)&lt;=SMAX,0,IF(AND((J207*12)&gt;=SMIN2,(J207*12)&lt;=SMAXN2),(((J207*12)-SMIN2)*PORCN1)/12,IF(AND((J207*12)&gt;=SMIN3,(J207*12)&lt;=SMAXN3),(((((J207*12)-SMIN3)*PORCN2)+VAFN3)/12),(((((J207*12)-SMAXN4)*PORCN3)+VAFN4)/12))))</f>
        <v>442.64987499999984</v>
      </c>
      <c r="L207" s="11">
        <v>27851.26</v>
      </c>
      <c r="M207" s="13">
        <f t="shared" si="199"/>
        <v>12148.740000000002</v>
      </c>
    </row>
    <row r="208" spans="1:13" x14ac:dyDescent="0.2">
      <c r="A208" s="9">
        <v>201</v>
      </c>
      <c r="B208" s="20" t="s">
        <v>398</v>
      </c>
      <c r="C208" s="8" t="s">
        <v>399</v>
      </c>
      <c r="D208" s="21" t="s">
        <v>14</v>
      </c>
      <c r="E208" s="9" t="s">
        <v>46</v>
      </c>
      <c r="F208" s="8" t="s">
        <v>41</v>
      </c>
      <c r="G208" s="11">
        <v>30000</v>
      </c>
      <c r="H208" s="11">
        <f t="shared" si="196"/>
        <v>861</v>
      </c>
      <c r="I208" s="11">
        <f t="shared" si="197"/>
        <v>912</v>
      </c>
      <c r="J208" s="11" cm="1">
        <f t="array" ref="J208">G208-(G208*TSS)</f>
        <v>28227</v>
      </c>
      <c r="K208" s="12">
        <f t="shared" ref="K208" si="206">IF((J208*12)&lt;=SMAX,0,IF(AND((J208*12)&gt;=SMIN2,(J208*12)&lt;=SMAXN2),(((J208*12)-SMIN2)*PORCN1)/12,IF(AND((J208*12)&gt;=SMIN3,(J208*12)&lt;=SMAXN3),(((((J208*12)-SMIN3)*PORCN2)+VAFN3)/12),(((((J208*12)-SMAXN4)*PORCN3)+VAFN4)/12))))</f>
        <v>0</v>
      </c>
      <c r="L208" s="11">
        <v>11258.02</v>
      </c>
      <c r="M208" s="13">
        <f t="shared" si="199"/>
        <v>18741.98</v>
      </c>
    </row>
    <row r="209" spans="1:13" x14ac:dyDescent="0.2">
      <c r="A209" s="9">
        <v>202</v>
      </c>
      <c r="B209" s="20" t="s">
        <v>400</v>
      </c>
      <c r="C209" s="8" t="s">
        <v>401</v>
      </c>
      <c r="D209" s="21" t="s">
        <v>14</v>
      </c>
      <c r="E209" s="9" t="s">
        <v>46</v>
      </c>
      <c r="F209" s="8" t="s">
        <v>190</v>
      </c>
      <c r="G209" s="11">
        <v>35000</v>
      </c>
      <c r="H209" s="11">
        <f t="shared" si="196"/>
        <v>1004.5</v>
      </c>
      <c r="I209" s="11">
        <f t="shared" si="197"/>
        <v>1064</v>
      </c>
      <c r="J209" s="11" cm="1">
        <f t="array" ref="J209">G209-(G209*TSS)</f>
        <v>32931.5</v>
      </c>
      <c r="K209" s="12">
        <f t="shared" ref="K209" si="207">IF((J209*12)&lt;=SMAX,0,IF(AND((J209*12)&gt;=SMIN2,(J209*12)&lt;=SMAXN2),(((J209*12)-SMIN2)*PORCN1)/12,IF(AND((J209*12)&gt;=SMIN3,(J209*12)&lt;=SMAXN3),(((((J209*12)-SMIN3)*PORCN2)+VAFN3)/12),(((((J209*12)-SMAXN4)*PORCN3)+VAFN4)/12))))</f>
        <v>0</v>
      </c>
      <c r="L209" s="11">
        <v>12153.94</v>
      </c>
      <c r="M209" s="13">
        <f t="shared" si="199"/>
        <v>22846.059999999998</v>
      </c>
    </row>
    <row r="210" spans="1:13" x14ac:dyDescent="0.2">
      <c r="A210" s="9">
        <v>203</v>
      </c>
      <c r="B210" s="20" t="s">
        <v>402</v>
      </c>
      <c r="C210" s="8" t="s">
        <v>708</v>
      </c>
      <c r="D210" s="21" t="s">
        <v>14</v>
      </c>
      <c r="E210" s="9" t="s">
        <v>46</v>
      </c>
      <c r="F210" s="8" t="s">
        <v>372</v>
      </c>
      <c r="G210" s="11">
        <v>65000</v>
      </c>
      <c r="H210" s="11">
        <f t="shared" si="196"/>
        <v>1865.5</v>
      </c>
      <c r="I210" s="11">
        <f t="shared" si="197"/>
        <v>1976</v>
      </c>
      <c r="J210" s="11" cm="1">
        <f t="array" ref="J210">G210-(G210*TSS)</f>
        <v>61158.5</v>
      </c>
      <c r="K210" s="12">
        <f t="shared" ref="K210" si="208">IF((J210*12)&lt;=SMAX,0,IF(AND((J210*12)&gt;=SMIN2,(J210*12)&lt;=SMAXN2),(((J210*12)-SMIN2)*PORCN1)/12,IF(AND((J210*12)&gt;=SMIN3,(J210*12)&lt;=SMAXN3),(((((J210*12)-SMIN3)*PORCN2)+VAFN3)/12),(((((J210*12)-SMAXN4)*PORCN3)+VAFN4)/12))))</f>
        <v>4427.5498333333335</v>
      </c>
      <c r="L210" s="11">
        <v>3832.83</v>
      </c>
      <c r="M210" s="13">
        <f t="shared" si="199"/>
        <v>61167.17</v>
      </c>
    </row>
    <row r="211" spans="1:13" x14ac:dyDescent="0.2">
      <c r="A211" s="9">
        <v>204</v>
      </c>
      <c r="B211" s="20" t="s">
        <v>403</v>
      </c>
      <c r="C211" s="8" t="s">
        <v>404</v>
      </c>
      <c r="D211" s="21" t="s">
        <v>15</v>
      </c>
      <c r="E211" s="9" t="s">
        <v>46</v>
      </c>
      <c r="F211" s="8" t="s">
        <v>306</v>
      </c>
      <c r="G211" s="11">
        <v>26250</v>
      </c>
      <c r="H211" s="11">
        <f t="shared" si="196"/>
        <v>753.375</v>
      </c>
      <c r="I211" s="11">
        <f t="shared" si="197"/>
        <v>798</v>
      </c>
      <c r="J211" s="11" cm="1">
        <f t="array" ref="J211">G211-(G211*TSS)</f>
        <v>24698.625</v>
      </c>
      <c r="K211" s="12">
        <f t="shared" ref="K211" si="209"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11">
        <v>1000.15</v>
      </c>
      <c r="M211" s="13">
        <f t="shared" si="199"/>
        <v>25249.85</v>
      </c>
    </row>
    <row r="212" spans="1:13" x14ac:dyDescent="0.2">
      <c r="A212" s="9">
        <v>205</v>
      </c>
      <c r="B212" s="20" t="s">
        <v>405</v>
      </c>
      <c r="C212" s="8" t="s">
        <v>203</v>
      </c>
      <c r="D212" s="21" t="s">
        <v>14</v>
      </c>
      <c r="E212" s="9" t="s">
        <v>46</v>
      </c>
      <c r="F212" s="8" t="s">
        <v>61</v>
      </c>
      <c r="G212" s="11">
        <v>17600</v>
      </c>
      <c r="H212" s="11">
        <f t="shared" si="196"/>
        <v>505.12</v>
      </c>
      <c r="I212" s="11">
        <f t="shared" si="197"/>
        <v>535.04</v>
      </c>
      <c r="J212" s="11" cm="1">
        <f t="array" ref="J212">G212-(G212*TSS)</f>
        <v>16559.84</v>
      </c>
      <c r="K212" s="12">
        <f t="shared" ref="K212" si="210"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11">
        <v>26534.74</v>
      </c>
      <c r="M212" s="13">
        <f t="shared" si="199"/>
        <v>-8934.7400000000016</v>
      </c>
    </row>
    <row r="213" spans="1:13" x14ac:dyDescent="0.2">
      <c r="A213" s="9">
        <v>206</v>
      </c>
      <c r="B213" s="20" t="s">
        <v>406</v>
      </c>
      <c r="C213" s="8" t="s">
        <v>203</v>
      </c>
      <c r="D213" s="21" t="s">
        <v>14</v>
      </c>
      <c r="E213" s="9" t="s">
        <v>46</v>
      </c>
      <c r="F213" s="8" t="s">
        <v>61</v>
      </c>
      <c r="G213" s="11">
        <v>17600</v>
      </c>
      <c r="H213" s="11">
        <f t="shared" si="196"/>
        <v>505.12</v>
      </c>
      <c r="I213" s="11">
        <f t="shared" si="197"/>
        <v>535.04</v>
      </c>
      <c r="J213" s="11" cm="1">
        <f t="array" ref="J213">G213-(G213*TSS)</f>
        <v>16559.84</v>
      </c>
      <c r="K213" s="12">
        <f t="shared" ref="K213" si="211">IF((J213*12)&lt;=SMAX,0,IF(AND((J213*12)&gt;=SMIN2,(J213*12)&lt;=SMAXN2),(((J213*12)-SMIN2)*PORCN1)/12,IF(AND((J213*12)&gt;=SMIN3,(J213*12)&lt;=SMAXN3),(((((J213*12)-SMIN3)*PORCN2)+VAFN3)/12),(((((J213*12)-SMAXN4)*PORCN3)+VAFN4)/12))))</f>
        <v>0</v>
      </c>
      <c r="L213" s="11">
        <v>1886.65</v>
      </c>
      <c r="M213" s="13">
        <f t="shared" si="199"/>
        <v>15713.35</v>
      </c>
    </row>
    <row r="214" spans="1:13" x14ac:dyDescent="0.2">
      <c r="A214" s="9">
        <v>207</v>
      </c>
      <c r="B214" s="20" t="s">
        <v>407</v>
      </c>
      <c r="C214" s="8" t="s">
        <v>397</v>
      </c>
      <c r="D214" s="21" t="s">
        <v>15</v>
      </c>
      <c r="E214" s="9" t="s">
        <v>46</v>
      </c>
      <c r="F214" s="8" t="s">
        <v>105</v>
      </c>
      <c r="G214" s="11">
        <v>40000</v>
      </c>
      <c r="H214" s="11">
        <f t="shared" si="196"/>
        <v>1148</v>
      </c>
      <c r="I214" s="11">
        <f t="shared" si="197"/>
        <v>1216</v>
      </c>
      <c r="J214" s="11" cm="1">
        <f t="array" ref="J214">G214-(G214*TSS)</f>
        <v>37636</v>
      </c>
      <c r="K214" s="12">
        <f t="shared" ref="K214" si="212">IF((J214*12)&lt;=SMAX,0,IF(AND((J214*12)&gt;=SMIN2,(J214*12)&lt;=SMAXN2),(((J214*12)-SMIN2)*PORCN1)/12,IF(AND((J214*12)&gt;=SMIN3,(J214*12)&lt;=SMAXN3),(((((J214*12)-SMIN3)*PORCN2)+VAFN3)/12),(((((J214*12)-SMAXN4)*PORCN3)+VAFN4)/12))))</f>
        <v>442.64987499999984</v>
      </c>
      <c r="L214" s="11">
        <v>5622.38</v>
      </c>
      <c r="M214" s="13">
        <f t="shared" si="199"/>
        <v>34377.620000000003</v>
      </c>
    </row>
    <row r="215" spans="1:13" x14ac:dyDescent="0.2">
      <c r="A215" s="9">
        <v>208</v>
      </c>
      <c r="B215" s="20" t="s">
        <v>408</v>
      </c>
      <c r="C215" s="8" t="s">
        <v>409</v>
      </c>
      <c r="D215" s="21" t="s">
        <v>14</v>
      </c>
      <c r="E215" s="9" t="s">
        <v>46</v>
      </c>
      <c r="F215" s="8" t="s">
        <v>61</v>
      </c>
      <c r="G215" s="11">
        <v>50000</v>
      </c>
      <c r="H215" s="11">
        <f t="shared" si="196"/>
        <v>1435</v>
      </c>
      <c r="I215" s="11">
        <f t="shared" si="197"/>
        <v>1520</v>
      </c>
      <c r="J215" s="11" cm="1">
        <f t="array" ref="J215">G215-(G215*TSS)</f>
        <v>47045</v>
      </c>
      <c r="K215" s="12">
        <f t="shared" ref="K215" si="213">IF((J215*12)&lt;=SMAX,0,IF(AND((J215*12)&gt;=SMIN2,(J215*12)&lt;=SMAXN2),(((J215*12)-SMIN2)*PORCN1)/12,IF(AND((J215*12)&gt;=SMIN3,(J215*12)&lt;=SMAXN3),(((((J215*12)-SMIN3)*PORCN2)+VAFN3)/12),(((((J215*12)-SMAXN4)*PORCN3)+VAFN4)/12))))</f>
        <v>1853.9998749999997</v>
      </c>
      <c r="L215" s="11">
        <v>15408.93</v>
      </c>
      <c r="M215" s="13">
        <f t="shared" si="199"/>
        <v>34591.07</v>
      </c>
    </row>
    <row r="216" spans="1:13" x14ac:dyDescent="0.2">
      <c r="A216" s="9">
        <v>209</v>
      </c>
      <c r="B216" s="20" t="s">
        <v>410</v>
      </c>
      <c r="C216" s="8" t="s">
        <v>275</v>
      </c>
      <c r="D216" s="21" t="s">
        <v>14</v>
      </c>
      <c r="E216" s="9" t="s">
        <v>46</v>
      </c>
      <c r="F216" s="8" t="s">
        <v>54</v>
      </c>
      <c r="G216" s="11">
        <v>45000</v>
      </c>
      <c r="H216" s="11">
        <f t="shared" si="196"/>
        <v>1291.5</v>
      </c>
      <c r="I216" s="11">
        <f t="shared" si="197"/>
        <v>1368</v>
      </c>
      <c r="J216" s="11" cm="1">
        <f t="array" ref="J216">G216-(G216*TSS)</f>
        <v>42340.5</v>
      </c>
      <c r="K216" s="12">
        <f t="shared" ref="K216" si="214">IF((J216*12)&lt;=SMAX,0,IF(AND((J216*12)&gt;=SMIN2,(J216*12)&lt;=SMAXN2),(((J216*12)-SMIN2)*PORCN1)/12,IF(AND((J216*12)&gt;=SMIN3,(J216*12)&lt;=SMAXN3),(((((J216*12)-SMIN3)*PORCN2)+VAFN3)/12),(((((J216*12)-SMAXN4)*PORCN3)+VAFN4)/12))))</f>
        <v>1148.3248749999998</v>
      </c>
      <c r="L216" s="11">
        <v>320.5</v>
      </c>
      <c r="M216" s="13">
        <f t="shared" si="199"/>
        <v>44679.5</v>
      </c>
    </row>
    <row r="217" spans="1:13" x14ac:dyDescent="0.2">
      <c r="A217" s="9">
        <v>210</v>
      </c>
      <c r="B217" s="20" t="s">
        <v>411</v>
      </c>
      <c r="C217" s="8" t="s">
        <v>60</v>
      </c>
      <c r="D217" s="21" t="s">
        <v>15</v>
      </c>
      <c r="E217" s="9" t="s">
        <v>46</v>
      </c>
      <c r="F217" s="8" t="s">
        <v>61</v>
      </c>
      <c r="G217" s="11">
        <v>16500</v>
      </c>
      <c r="H217" s="11">
        <f t="shared" si="196"/>
        <v>473.55</v>
      </c>
      <c r="I217" s="11">
        <f t="shared" si="197"/>
        <v>501.6</v>
      </c>
      <c r="J217" s="11" cm="1">
        <f t="array" ref="J217">G217-(G217*TSS)</f>
        <v>15524.85</v>
      </c>
      <c r="K217" s="12">
        <f t="shared" ref="K217" si="215"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11">
        <v>4560.96</v>
      </c>
      <c r="M217" s="13">
        <f t="shared" si="199"/>
        <v>11939.04</v>
      </c>
    </row>
    <row r="218" spans="1:13" x14ac:dyDescent="0.2">
      <c r="A218" s="9">
        <v>211</v>
      </c>
      <c r="B218" s="20" t="s">
        <v>412</v>
      </c>
      <c r="C218" s="8" t="s">
        <v>76</v>
      </c>
      <c r="D218" s="21" t="s">
        <v>15</v>
      </c>
      <c r="E218" s="9" t="s">
        <v>46</v>
      </c>
      <c r="F218" s="8" t="s">
        <v>701</v>
      </c>
      <c r="G218" s="11">
        <v>30000</v>
      </c>
      <c r="H218" s="11">
        <f t="shared" si="196"/>
        <v>861</v>
      </c>
      <c r="I218" s="11">
        <f t="shared" si="197"/>
        <v>912</v>
      </c>
      <c r="J218" s="11" cm="1">
        <f t="array" ref="J218">G218-(G218*TSS)</f>
        <v>28227</v>
      </c>
      <c r="K218" s="12">
        <f t="shared" ref="K218" si="216">IF((J218*12)&lt;=SMAX,0,IF(AND((J218*12)&gt;=SMIN2,(J218*12)&lt;=SMAXN2),(((J218*12)-SMIN2)*PORCN1)/12,IF(AND((J218*12)&gt;=SMIN3,(J218*12)&lt;=SMAXN3),(((((J218*12)-SMIN3)*PORCN2)+VAFN3)/12),(((((J218*12)-SMAXN4)*PORCN3)+VAFN4)/12))))</f>
        <v>0</v>
      </c>
      <c r="L218" s="11">
        <v>5835.18</v>
      </c>
      <c r="M218" s="13">
        <f t="shared" si="199"/>
        <v>24164.82</v>
      </c>
    </row>
    <row r="219" spans="1:13" x14ac:dyDescent="0.2">
      <c r="A219" s="9">
        <v>212</v>
      </c>
      <c r="B219" s="20" t="s">
        <v>413</v>
      </c>
      <c r="C219" s="8" t="s">
        <v>414</v>
      </c>
      <c r="D219" s="21" t="s">
        <v>15</v>
      </c>
      <c r="E219" s="9" t="s">
        <v>46</v>
      </c>
      <c r="F219" s="8" t="s">
        <v>79</v>
      </c>
      <c r="G219" s="11">
        <v>70000</v>
      </c>
      <c r="H219" s="11">
        <f t="shared" si="196"/>
        <v>2009</v>
      </c>
      <c r="I219" s="11">
        <f t="shared" si="197"/>
        <v>2128</v>
      </c>
      <c r="J219" s="11" cm="1">
        <f t="array" ref="J219">G219-(G219*TSS)</f>
        <v>65863</v>
      </c>
      <c r="K219" s="12">
        <f t="shared" ref="K219" si="217">IF((J219*12)&lt;=SMAX,0,IF(AND((J219*12)&gt;=SMIN2,(J219*12)&lt;=SMAXN2),(((J219*12)-SMIN2)*PORCN1)/12,IF(AND((J219*12)&gt;=SMIN3,(J219*12)&lt;=SMAXN3),(((((J219*12)-SMIN3)*PORCN2)+VAFN3)/12),(((((J219*12)-SMAXN4)*PORCN3)+VAFN4)/12))))</f>
        <v>5368.4498333333331</v>
      </c>
      <c r="L219" s="11">
        <v>1000.15</v>
      </c>
      <c r="M219" s="13">
        <f t="shared" si="199"/>
        <v>68999.850000000006</v>
      </c>
    </row>
    <row r="220" spans="1:13" x14ac:dyDescent="0.2">
      <c r="A220" s="9">
        <v>213</v>
      </c>
      <c r="B220" s="20" t="s">
        <v>415</v>
      </c>
      <c r="C220" s="8" t="s">
        <v>416</v>
      </c>
      <c r="D220" s="21" t="s">
        <v>15</v>
      </c>
      <c r="E220" s="9" t="s">
        <v>46</v>
      </c>
      <c r="F220" s="8" t="s">
        <v>276</v>
      </c>
      <c r="G220" s="11">
        <v>110000</v>
      </c>
      <c r="H220" s="11">
        <f t="shared" si="196"/>
        <v>3157</v>
      </c>
      <c r="I220" s="11">
        <f t="shared" si="197"/>
        <v>3344</v>
      </c>
      <c r="J220" s="11" cm="1">
        <f t="array" ref="J220">G220-(G220*TSS)</f>
        <v>103499</v>
      </c>
      <c r="K220" s="12">
        <f t="shared" ref="K220" si="218">IF((J220*12)&lt;=SMAX,0,IF(AND((J220*12)&gt;=SMIN2,(J220*12)&lt;=SMAXN2),(((J220*12)-SMIN2)*PORCN1)/12,IF(AND((J220*12)&gt;=SMIN3,(J220*12)&lt;=SMAXN3),(((((J220*12)-SMIN3)*PORCN2)+VAFN3)/12),(((((J220*12)-SMAXN4)*PORCN3)+VAFN4)/12))))</f>
        <v>14457.687291666667</v>
      </c>
      <c r="L220" s="11">
        <v>2093.5</v>
      </c>
      <c r="M220" s="13">
        <f t="shared" si="199"/>
        <v>107906.5</v>
      </c>
    </row>
    <row r="221" spans="1:13" x14ac:dyDescent="0.2">
      <c r="A221" s="9">
        <v>214</v>
      </c>
      <c r="B221" s="20" t="s">
        <v>417</v>
      </c>
      <c r="C221" s="8" t="s">
        <v>418</v>
      </c>
      <c r="D221" s="21" t="s">
        <v>15</v>
      </c>
      <c r="E221" s="9" t="s">
        <v>46</v>
      </c>
      <c r="F221" s="8" t="s">
        <v>53</v>
      </c>
      <c r="G221" s="11">
        <v>35000</v>
      </c>
      <c r="H221" s="11">
        <f t="shared" si="196"/>
        <v>1004.5</v>
      </c>
      <c r="I221" s="11">
        <f t="shared" si="197"/>
        <v>1064</v>
      </c>
      <c r="J221" s="11" cm="1">
        <f t="array" ref="J221">G221-(G221*TSS)</f>
        <v>32931.5</v>
      </c>
      <c r="K221" s="12">
        <f t="shared" ref="K221" si="219">IF((J221*12)&lt;=SMAX,0,IF(AND((J221*12)&gt;=SMIN2,(J221*12)&lt;=SMAXN2),(((J221*12)-SMIN2)*PORCN1)/12,IF(AND((J221*12)&gt;=SMIN3,(J221*12)&lt;=SMAXN3),(((((J221*12)-SMIN3)*PORCN2)+VAFN3)/12),(((((J221*12)-SMAXN4)*PORCN3)+VAFN4)/12))))</f>
        <v>0</v>
      </c>
      <c r="L221" s="11">
        <v>9977.65</v>
      </c>
      <c r="M221" s="13">
        <f t="shared" si="199"/>
        <v>25022.35</v>
      </c>
    </row>
    <row r="222" spans="1:13" x14ac:dyDescent="0.2">
      <c r="A222" s="9">
        <v>215</v>
      </c>
      <c r="B222" s="20" t="s">
        <v>419</v>
      </c>
      <c r="C222" s="8" t="s">
        <v>208</v>
      </c>
      <c r="D222" s="21" t="s">
        <v>15</v>
      </c>
      <c r="E222" s="9" t="s">
        <v>46</v>
      </c>
      <c r="F222" s="8" t="s">
        <v>38</v>
      </c>
      <c r="G222" s="11">
        <v>50000</v>
      </c>
      <c r="H222" s="11">
        <f t="shared" si="196"/>
        <v>1435</v>
      </c>
      <c r="I222" s="11">
        <f t="shared" si="197"/>
        <v>1520</v>
      </c>
      <c r="J222" s="11" cm="1">
        <f t="array" ref="J222">G222-(G222*TSS)</f>
        <v>47045</v>
      </c>
      <c r="K222" s="12">
        <f t="shared" ref="K222" si="220">IF((J222*12)&lt;=SMAX,0,IF(AND((J222*12)&gt;=SMIN2,(J222*12)&lt;=SMAXN2),(((J222*12)-SMIN2)*PORCN1)/12,IF(AND((J222*12)&gt;=SMIN3,(J222*12)&lt;=SMAXN3),(((((J222*12)-SMIN3)*PORCN2)+VAFN3)/12),(((((J222*12)-SMAXN4)*PORCN3)+VAFN4)/12))))</f>
        <v>1853.9998749999997</v>
      </c>
      <c r="L222" s="11">
        <v>1798</v>
      </c>
      <c r="M222" s="13">
        <f t="shared" si="199"/>
        <v>48202</v>
      </c>
    </row>
    <row r="223" spans="1:13" x14ac:dyDescent="0.2">
      <c r="A223" s="9">
        <v>216</v>
      </c>
      <c r="B223" s="20" t="s">
        <v>420</v>
      </c>
      <c r="C223" s="8" t="s">
        <v>421</v>
      </c>
      <c r="D223" s="21" t="s">
        <v>14</v>
      </c>
      <c r="E223" s="9" t="s">
        <v>46</v>
      </c>
      <c r="F223" s="8" t="s">
        <v>105</v>
      </c>
      <c r="G223" s="11">
        <v>38000</v>
      </c>
      <c r="H223" s="11">
        <f t="shared" si="196"/>
        <v>1090.5999999999999</v>
      </c>
      <c r="I223" s="11">
        <f t="shared" si="197"/>
        <v>1155.2</v>
      </c>
      <c r="J223" s="11" cm="1">
        <f t="array" ref="J223">G223-(G223*TSS)</f>
        <v>35754.199999999997</v>
      </c>
      <c r="K223" s="12">
        <f t="shared" ref="K223" si="221">IF((J223*12)&lt;=SMAX,0,IF(AND((J223*12)&gt;=SMIN2,(J223*12)&lt;=SMAXN2),(((J223*12)-SMIN2)*PORCN1)/12,IF(AND((J223*12)&gt;=SMIN3,(J223*12)&lt;=SMAXN3),(((((J223*12)-SMIN3)*PORCN2)+VAFN3)/12),(((((J223*12)-SMAXN4)*PORCN3)+VAFN4)/12))))</f>
        <v>160.37987499999943</v>
      </c>
      <c r="L223" s="11">
        <v>2093.5</v>
      </c>
      <c r="M223" s="13">
        <f t="shared" si="199"/>
        <v>35906.5</v>
      </c>
    </row>
    <row r="224" spans="1:13" x14ac:dyDescent="0.2">
      <c r="A224" s="9">
        <v>217</v>
      </c>
      <c r="B224" s="20" t="s">
        <v>422</v>
      </c>
      <c r="C224" s="8" t="s">
        <v>298</v>
      </c>
      <c r="D224" s="21" t="s">
        <v>14</v>
      </c>
      <c r="E224" s="9" t="s">
        <v>46</v>
      </c>
      <c r="F224" s="8" t="s">
        <v>61</v>
      </c>
      <c r="G224" s="11">
        <v>50000</v>
      </c>
      <c r="H224" s="11">
        <f t="shared" si="196"/>
        <v>1435</v>
      </c>
      <c r="I224" s="11">
        <f t="shared" si="197"/>
        <v>1520</v>
      </c>
      <c r="J224" s="11" cm="1">
        <f t="array" ref="J224">G224-(G224*TSS)</f>
        <v>47045</v>
      </c>
      <c r="K224" s="12">
        <f t="shared" ref="K224" si="222">IF((J224*12)&lt;=SMAX,0,IF(AND((J224*12)&gt;=SMIN2,(J224*12)&lt;=SMAXN2),(((J224*12)-SMIN2)*PORCN1)/12,IF(AND((J224*12)&gt;=SMIN3,(J224*12)&lt;=SMAXN3),(((((J224*12)-SMIN3)*PORCN2)+VAFN3)/12),(((((J224*12)-SMAXN4)*PORCN3)+VAFN4)/12))))</f>
        <v>1853.9998749999997</v>
      </c>
      <c r="L224" s="11">
        <v>15294.05</v>
      </c>
      <c r="M224" s="13">
        <f t="shared" si="199"/>
        <v>34705.949999999997</v>
      </c>
    </row>
    <row r="225" spans="1:13" x14ac:dyDescent="0.2">
      <c r="A225" s="9">
        <v>218</v>
      </c>
      <c r="B225" s="20" t="s">
        <v>423</v>
      </c>
      <c r="C225" s="8" t="s">
        <v>424</v>
      </c>
      <c r="D225" s="21" t="s">
        <v>14</v>
      </c>
      <c r="E225" s="9" t="s">
        <v>46</v>
      </c>
      <c r="F225" s="8" t="s">
        <v>44</v>
      </c>
      <c r="G225" s="11">
        <v>110000</v>
      </c>
      <c r="H225" s="11">
        <f t="shared" si="196"/>
        <v>3157</v>
      </c>
      <c r="I225" s="11">
        <f t="shared" si="197"/>
        <v>3344</v>
      </c>
      <c r="J225" s="11" cm="1">
        <f t="array" ref="J225">G225-(G225*TSS)</f>
        <v>103499</v>
      </c>
      <c r="K225" s="12">
        <f t="shared" ref="K225" si="223">IF((J225*12)&lt;=SMAX,0,IF(AND((J225*12)&gt;=SMIN2,(J225*12)&lt;=SMAXN2),(((J225*12)-SMIN2)*PORCN1)/12,IF(AND((J225*12)&gt;=SMIN3,(J225*12)&lt;=SMAXN3),(((((J225*12)-SMIN3)*PORCN2)+VAFN3)/12),(((((J225*12)-SMAXN4)*PORCN3)+VAFN4)/12))))</f>
        <v>14457.687291666667</v>
      </c>
      <c r="L225" s="11">
        <v>1576.38</v>
      </c>
      <c r="M225" s="13">
        <f t="shared" si="199"/>
        <v>108423.62</v>
      </c>
    </row>
    <row r="226" spans="1:13" x14ac:dyDescent="0.2">
      <c r="A226" s="9">
        <v>219</v>
      </c>
      <c r="B226" s="20" t="s">
        <v>425</v>
      </c>
      <c r="C226" s="8" t="s">
        <v>271</v>
      </c>
      <c r="D226" s="21" t="s">
        <v>14</v>
      </c>
      <c r="E226" s="9" t="s">
        <v>46</v>
      </c>
      <c r="F226" s="8" t="s">
        <v>61</v>
      </c>
      <c r="G226" s="11">
        <v>40000</v>
      </c>
      <c r="H226" s="11">
        <f t="shared" si="196"/>
        <v>1148</v>
      </c>
      <c r="I226" s="11">
        <f t="shared" si="197"/>
        <v>1216</v>
      </c>
      <c r="J226" s="11" cm="1">
        <f t="array" ref="J226">G226-(G226*TSS)</f>
        <v>37636</v>
      </c>
      <c r="K226" s="12">
        <f t="shared" ref="K226" si="224">IF((J226*12)&lt;=SMAX,0,IF(AND((J226*12)&gt;=SMIN2,(J226*12)&lt;=SMAXN2),(((J226*12)-SMIN2)*PORCN1)/12,IF(AND((J226*12)&gt;=SMIN3,(J226*12)&lt;=SMAXN3),(((((J226*12)-SMIN3)*PORCN2)+VAFN3)/12),(((((J226*12)-SMAXN4)*PORCN3)+VAFN4)/12))))</f>
        <v>442.64987499999984</v>
      </c>
      <c r="L226" s="11">
        <v>1065.1600000000001</v>
      </c>
      <c r="M226" s="13">
        <f t="shared" si="199"/>
        <v>38934.839999999997</v>
      </c>
    </row>
    <row r="227" spans="1:13" x14ac:dyDescent="0.2">
      <c r="A227" s="9">
        <v>220</v>
      </c>
      <c r="B227" s="20" t="s">
        <v>426</v>
      </c>
      <c r="C227" s="8" t="s">
        <v>427</v>
      </c>
      <c r="D227" s="21" t="s">
        <v>14</v>
      </c>
      <c r="E227" s="9" t="s">
        <v>46</v>
      </c>
      <c r="F227" s="8" t="s">
        <v>35</v>
      </c>
      <c r="G227" s="11">
        <v>85000</v>
      </c>
      <c r="H227" s="11">
        <f t="shared" si="196"/>
        <v>2439.5</v>
      </c>
      <c r="I227" s="11">
        <f t="shared" si="197"/>
        <v>2584</v>
      </c>
      <c r="J227" s="11" cm="1">
        <f t="array" ref="J227">G227-(G227*TSS)</f>
        <v>79976.5</v>
      </c>
      <c r="K227" s="12">
        <f t="shared" ref="K227" si="225">IF((J227*12)&lt;=SMAX,0,IF(AND((J227*12)&gt;=SMIN2,(J227*12)&lt;=SMAXN2),(((J227*12)-SMIN2)*PORCN1)/12,IF(AND((J227*12)&gt;=SMIN3,(J227*12)&lt;=SMAXN3),(((((J227*12)-SMIN3)*PORCN2)+VAFN3)/12),(((((J227*12)-SMAXN4)*PORCN3)+VAFN4)/12))))</f>
        <v>8577.0622916666671</v>
      </c>
      <c r="L227" s="11">
        <v>7958.72</v>
      </c>
      <c r="M227" s="13">
        <f t="shared" si="199"/>
        <v>77041.279999999999</v>
      </c>
    </row>
    <row r="228" spans="1:13" x14ac:dyDescent="0.2">
      <c r="A228" s="9">
        <v>221</v>
      </c>
      <c r="B228" s="20" t="s">
        <v>428</v>
      </c>
      <c r="C228" s="8" t="s">
        <v>429</v>
      </c>
      <c r="D228" s="21" t="s">
        <v>14</v>
      </c>
      <c r="E228" s="9" t="s">
        <v>46</v>
      </c>
      <c r="F228" s="8" t="s">
        <v>58</v>
      </c>
      <c r="G228" s="11">
        <v>22000</v>
      </c>
      <c r="H228" s="11">
        <f t="shared" si="196"/>
        <v>631.4</v>
      </c>
      <c r="I228" s="11">
        <f t="shared" si="197"/>
        <v>668.8</v>
      </c>
      <c r="J228" s="11" cm="1">
        <f t="array" ref="J228">G228-(G228*TSS)</f>
        <v>20699.8</v>
      </c>
      <c r="K228" s="12">
        <f t="shared" ref="K228" si="226">IF((J228*12)&lt;=SMAX,0,IF(AND((J228*12)&gt;=SMIN2,(J228*12)&lt;=SMAXN2),(((J228*12)-SMIN2)*PORCN1)/12,IF(AND((J228*12)&gt;=SMIN3,(J228*12)&lt;=SMAXN3),(((((J228*12)-SMIN3)*PORCN2)+VAFN3)/12),(((((J228*12)-SMAXN4)*PORCN3)+VAFN4)/12))))</f>
        <v>0</v>
      </c>
      <c r="L228" s="11">
        <v>14877.65</v>
      </c>
      <c r="M228" s="13">
        <f t="shared" si="199"/>
        <v>7122.35</v>
      </c>
    </row>
    <row r="229" spans="1:13" x14ac:dyDescent="0.2">
      <c r="A229" s="9">
        <v>222</v>
      </c>
      <c r="B229" s="20" t="s">
        <v>430</v>
      </c>
      <c r="C229" s="8" t="s">
        <v>431</v>
      </c>
      <c r="D229" s="21" t="s">
        <v>15</v>
      </c>
      <c r="E229" s="9" t="s">
        <v>46</v>
      </c>
      <c r="F229" s="8" t="s">
        <v>38</v>
      </c>
      <c r="G229" s="11">
        <v>75000</v>
      </c>
      <c r="H229" s="11">
        <f t="shared" si="196"/>
        <v>2152.5</v>
      </c>
      <c r="I229" s="11">
        <f t="shared" si="197"/>
        <v>2280</v>
      </c>
      <c r="J229" s="11" cm="1">
        <f t="array" ref="J229">G229-(G229*TSS)</f>
        <v>70567.5</v>
      </c>
      <c r="K229" s="12">
        <f t="shared" ref="K229" si="227">IF((J229*12)&lt;=SMAX,0,IF(AND((J229*12)&gt;=SMIN2,(J229*12)&lt;=SMAXN2),(((J229*12)-SMIN2)*PORCN1)/12,IF(AND((J229*12)&gt;=SMIN3,(J229*12)&lt;=SMAXN3),(((((J229*12)-SMIN3)*PORCN2)+VAFN3)/12),(((((J229*12)-SMAXN4)*PORCN3)+VAFN4)/12))))</f>
        <v>6309.3498333333337</v>
      </c>
      <c r="L229" s="11">
        <v>14380</v>
      </c>
      <c r="M229" s="13">
        <f t="shared" si="199"/>
        <v>60620</v>
      </c>
    </row>
    <row r="230" spans="1:13" x14ac:dyDescent="0.2">
      <c r="A230" s="9">
        <v>223</v>
      </c>
      <c r="B230" s="20" t="s">
        <v>432</v>
      </c>
      <c r="C230" s="8" t="s">
        <v>203</v>
      </c>
      <c r="D230" s="21" t="s">
        <v>14</v>
      </c>
      <c r="E230" s="9" t="s">
        <v>46</v>
      </c>
      <c r="F230" s="8" t="s">
        <v>58</v>
      </c>
      <c r="G230" s="11">
        <v>17600</v>
      </c>
      <c r="H230" s="11">
        <f t="shared" si="196"/>
        <v>505.12</v>
      </c>
      <c r="I230" s="11">
        <f t="shared" si="197"/>
        <v>535.04</v>
      </c>
      <c r="J230" s="11" cm="1">
        <f t="array" ref="J230">G230-(G230*TSS)</f>
        <v>16559.84</v>
      </c>
      <c r="K230" s="12">
        <f t="shared" ref="K230" si="228">IF((J230*12)&lt;=SMAX,0,IF(AND((J230*12)&gt;=SMIN2,(J230*12)&lt;=SMAXN2),(((J230*12)-SMIN2)*PORCN1)/12,IF(AND((J230*12)&gt;=SMIN3,(J230*12)&lt;=SMAXN3),(((((J230*12)-SMIN3)*PORCN2)+VAFN3)/12),(((((J230*12)-SMAXN4)*PORCN3)+VAFN4)/12))))</f>
        <v>0</v>
      </c>
      <c r="L230" s="11">
        <v>8219.66</v>
      </c>
      <c r="M230" s="13">
        <f t="shared" si="199"/>
        <v>9380.34</v>
      </c>
    </row>
    <row r="231" spans="1:13" x14ac:dyDescent="0.2">
      <c r="A231" s="9">
        <v>224</v>
      </c>
      <c r="B231" s="20" t="s">
        <v>433</v>
      </c>
      <c r="C231" s="8" t="s">
        <v>216</v>
      </c>
      <c r="D231" s="21" t="s">
        <v>15</v>
      </c>
      <c r="E231" s="9" t="s">
        <v>46</v>
      </c>
      <c r="F231" s="8" t="s">
        <v>38</v>
      </c>
      <c r="G231" s="11">
        <v>20000</v>
      </c>
      <c r="H231" s="11">
        <f t="shared" si="196"/>
        <v>574</v>
      </c>
      <c r="I231" s="11">
        <f t="shared" si="197"/>
        <v>608</v>
      </c>
      <c r="J231" s="11" cm="1">
        <f t="array" ref="J231">G231-(G231*TSS)</f>
        <v>18818</v>
      </c>
      <c r="K231" s="12">
        <f t="shared" ref="K231" si="229"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11">
        <v>5800.1</v>
      </c>
      <c r="M231" s="13">
        <f t="shared" si="199"/>
        <v>14199.9</v>
      </c>
    </row>
    <row r="232" spans="1:13" x14ac:dyDescent="0.2">
      <c r="A232" s="9">
        <v>225</v>
      </c>
      <c r="B232" s="20" t="s">
        <v>434</v>
      </c>
      <c r="C232" s="8" t="s">
        <v>60</v>
      </c>
      <c r="D232" s="21" t="s">
        <v>15</v>
      </c>
      <c r="E232" s="9" t="s">
        <v>46</v>
      </c>
      <c r="F232" s="8" t="s">
        <v>61</v>
      </c>
      <c r="G232" s="11">
        <v>16500</v>
      </c>
      <c r="H232" s="11">
        <f t="shared" si="196"/>
        <v>473.55</v>
      </c>
      <c r="I232" s="11">
        <f t="shared" si="197"/>
        <v>501.6</v>
      </c>
      <c r="J232" s="11" cm="1">
        <f t="array" ref="J232">G232-(G232*TSS)</f>
        <v>15524.85</v>
      </c>
      <c r="K232" s="12">
        <f t="shared" ref="K232" si="230"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11">
        <v>2798</v>
      </c>
      <c r="M232" s="13">
        <f t="shared" si="199"/>
        <v>13702</v>
      </c>
    </row>
    <row r="233" spans="1:13" x14ac:dyDescent="0.2">
      <c r="A233" s="9">
        <v>226</v>
      </c>
      <c r="B233" s="20" t="s">
        <v>435</v>
      </c>
      <c r="C233" s="8" t="s">
        <v>271</v>
      </c>
      <c r="D233" s="21" t="s">
        <v>15</v>
      </c>
      <c r="E233" s="9" t="s">
        <v>46</v>
      </c>
      <c r="F233" s="8" t="s">
        <v>61</v>
      </c>
      <c r="G233" s="11">
        <v>30000</v>
      </c>
      <c r="H233" s="11">
        <f t="shared" si="196"/>
        <v>861</v>
      </c>
      <c r="I233" s="11">
        <f t="shared" si="197"/>
        <v>912</v>
      </c>
      <c r="J233" s="11" cm="1">
        <f t="array" ref="J233">G233-(G233*TSS)</f>
        <v>28227</v>
      </c>
      <c r="K233" s="12">
        <f t="shared" ref="K233" si="231">IF((J233*12)&lt;=SMAX,0,IF(AND((J233*12)&gt;=SMIN2,(J233*12)&lt;=SMAXN2),(((J233*12)-SMIN2)*PORCN1)/12,IF(AND((J233*12)&gt;=SMIN3,(J233*12)&lt;=SMAXN3),(((((J233*12)-SMIN3)*PORCN2)+VAFN3)/12),(((((J233*12)-SMAXN4)*PORCN3)+VAFN4)/12))))</f>
        <v>0</v>
      </c>
      <c r="L233" s="11">
        <v>9530.4500000000007</v>
      </c>
      <c r="M233" s="13">
        <f t="shared" si="199"/>
        <v>20469.55</v>
      </c>
    </row>
    <row r="234" spans="1:13" x14ac:dyDescent="0.2">
      <c r="A234" s="9">
        <v>227</v>
      </c>
      <c r="B234" s="20" t="s">
        <v>436</v>
      </c>
      <c r="C234" s="8" t="s">
        <v>437</v>
      </c>
      <c r="D234" s="21" t="s">
        <v>15</v>
      </c>
      <c r="E234" s="9" t="s">
        <v>46</v>
      </c>
      <c r="F234" s="8" t="s">
        <v>313</v>
      </c>
      <c r="G234" s="11">
        <v>20000</v>
      </c>
      <c r="H234" s="11">
        <f t="shared" si="196"/>
        <v>574</v>
      </c>
      <c r="I234" s="11">
        <f t="shared" si="197"/>
        <v>608</v>
      </c>
      <c r="J234" s="11" cm="1">
        <f t="array" ref="J234">G234-(G234*TSS)</f>
        <v>18818</v>
      </c>
      <c r="K234" s="12">
        <f t="shared" ref="K234" si="232"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11">
        <v>20983.69</v>
      </c>
      <c r="M234" s="13">
        <f t="shared" si="199"/>
        <v>-983.68999999999869</v>
      </c>
    </row>
    <row r="235" spans="1:13" x14ac:dyDescent="0.2">
      <c r="A235" s="9">
        <v>228</v>
      </c>
      <c r="B235" s="20" t="s">
        <v>438</v>
      </c>
      <c r="C235" s="8" t="s">
        <v>439</v>
      </c>
      <c r="D235" s="21" t="s">
        <v>15</v>
      </c>
      <c r="E235" s="9" t="s">
        <v>46</v>
      </c>
      <c r="F235" s="8" t="s">
        <v>41</v>
      </c>
      <c r="G235" s="11">
        <v>30000</v>
      </c>
      <c r="H235" s="11">
        <f t="shared" si="196"/>
        <v>861</v>
      </c>
      <c r="I235" s="11">
        <f t="shared" si="197"/>
        <v>912</v>
      </c>
      <c r="J235" s="11" cm="1">
        <f t="array" ref="J235">G235-(G235*TSS)</f>
        <v>28227</v>
      </c>
      <c r="K235" s="12">
        <f t="shared" ref="K235" si="233"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11">
        <v>2093.5</v>
      </c>
      <c r="M235" s="13">
        <f t="shared" si="199"/>
        <v>27906.5</v>
      </c>
    </row>
    <row r="236" spans="1:13" x14ac:dyDescent="0.2">
      <c r="A236" s="9">
        <v>229</v>
      </c>
      <c r="B236" s="20" t="s">
        <v>440</v>
      </c>
      <c r="C236" s="8" t="s">
        <v>315</v>
      </c>
      <c r="D236" s="21" t="s">
        <v>15</v>
      </c>
      <c r="E236" s="9" t="s">
        <v>46</v>
      </c>
      <c r="F236" s="8" t="s">
        <v>211</v>
      </c>
      <c r="G236" s="11">
        <v>25000</v>
      </c>
      <c r="H236" s="11">
        <f t="shared" si="196"/>
        <v>717.5</v>
      </c>
      <c r="I236" s="11">
        <f t="shared" si="197"/>
        <v>760</v>
      </c>
      <c r="J236" s="11" cm="1">
        <f t="array" ref="J236">G236-(G236*TSS)</f>
        <v>23522.5</v>
      </c>
      <c r="K236" s="12">
        <f t="shared" ref="K236" si="234">IF((J236*12)&lt;=SMAX,0,IF(AND((J236*12)&gt;=SMIN2,(J236*12)&lt;=SMAXN2),(((J236*12)-SMIN2)*PORCN1)/12,IF(AND((J236*12)&gt;=SMIN3,(J236*12)&lt;=SMAXN3),(((((J236*12)-SMIN3)*PORCN2)+VAFN3)/12),(((((J236*12)-SMAXN4)*PORCN3)+VAFN4)/12))))</f>
        <v>0</v>
      </c>
      <c r="L236" s="11">
        <v>21145</v>
      </c>
      <c r="M236" s="13">
        <f t="shared" si="199"/>
        <v>3855</v>
      </c>
    </row>
    <row r="237" spans="1:13" x14ac:dyDescent="0.2">
      <c r="A237" s="9">
        <v>230</v>
      </c>
      <c r="B237" s="20" t="s">
        <v>441</v>
      </c>
      <c r="C237" s="8" t="s">
        <v>76</v>
      </c>
      <c r="D237" s="21" t="s">
        <v>15</v>
      </c>
      <c r="E237" s="9" t="s">
        <v>46</v>
      </c>
      <c r="F237" s="8" t="s">
        <v>38</v>
      </c>
      <c r="G237" s="11">
        <v>25000</v>
      </c>
      <c r="H237" s="11">
        <f t="shared" si="196"/>
        <v>717.5</v>
      </c>
      <c r="I237" s="11">
        <f t="shared" si="197"/>
        <v>760</v>
      </c>
      <c r="J237" s="11" cm="1">
        <f t="array" ref="J237">G237-(G237*TSS)</f>
        <v>23522.5</v>
      </c>
      <c r="K237" s="12">
        <f t="shared" ref="K237" si="235">IF((J237*12)&lt;=SMAX,0,IF(AND((J237*12)&gt;=SMIN2,(J237*12)&lt;=SMAXN2),(((J237*12)-SMIN2)*PORCN1)/12,IF(AND((J237*12)&gt;=SMIN3,(J237*12)&lt;=SMAXN3),(((((J237*12)-SMIN3)*PORCN2)+VAFN3)/12),(((((J237*12)-SMAXN4)*PORCN3)+VAFN4)/12))))</f>
        <v>0</v>
      </c>
      <c r="L237" s="11">
        <v>2431.1799999999998</v>
      </c>
      <c r="M237" s="13">
        <f t="shared" si="199"/>
        <v>22568.82</v>
      </c>
    </row>
    <row r="238" spans="1:13" x14ac:dyDescent="0.2">
      <c r="A238" s="9">
        <v>231</v>
      </c>
      <c r="B238" s="20" t="s">
        <v>442</v>
      </c>
      <c r="C238" s="8" t="s">
        <v>216</v>
      </c>
      <c r="D238" s="21" t="s">
        <v>15</v>
      </c>
      <c r="E238" s="9" t="s">
        <v>46</v>
      </c>
      <c r="F238" s="8" t="s">
        <v>38</v>
      </c>
      <c r="G238" s="11">
        <v>35000</v>
      </c>
      <c r="H238" s="11">
        <f t="shared" si="196"/>
        <v>1004.5</v>
      </c>
      <c r="I238" s="11">
        <f t="shared" si="197"/>
        <v>1064</v>
      </c>
      <c r="J238" s="11" cm="1">
        <f t="array" ref="J238">G238-(G238*TSS)</f>
        <v>32931.5</v>
      </c>
      <c r="K238" s="12">
        <f t="shared" ref="K238" si="236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11">
        <v>6334</v>
      </c>
      <c r="M238" s="13">
        <f t="shared" si="199"/>
        <v>28666</v>
      </c>
    </row>
    <row r="239" spans="1:13" x14ac:dyDescent="0.2">
      <c r="A239" s="9">
        <v>232</v>
      </c>
      <c r="B239" s="20" t="s">
        <v>443</v>
      </c>
      <c r="C239" s="8" t="s">
        <v>208</v>
      </c>
      <c r="D239" s="21" t="s">
        <v>15</v>
      </c>
      <c r="E239" s="9" t="s">
        <v>46</v>
      </c>
      <c r="F239" s="8" t="s">
        <v>35</v>
      </c>
      <c r="G239" s="11">
        <v>50000</v>
      </c>
      <c r="H239" s="11">
        <f t="shared" si="196"/>
        <v>1435</v>
      </c>
      <c r="I239" s="11">
        <f t="shared" si="197"/>
        <v>1520</v>
      </c>
      <c r="J239" s="11" cm="1">
        <f t="array" ref="J239">G239-(G239*TSS)</f>
        <v>47045</v>
      </c>
      <c r="K239" s="12">
        <f t="shared" ref="K239" si="237">IF((J239*12)&lt;=SMAX,0,IF(AND((J239*12)&gt;=SMIN2,(J239*12)&lt;=SMAXN2),(((J239*12)-SMIN2)*PORCN1)/12,IF(AND((J239*12)&gt;=SMIN3,(J239*12)&lt;=SMAXN3),(((((J239*12)-SMIN3)*PORCN2)+VAFN3)/12),(((((J239*12)-SMAXN4)*PORCN3)+VAFN4)/12))))</f>
        <v>1853.9998749999997</v>
      </c>
      <c r="L239" s="11">
        <v>24183.69</v>
      </c>
      <c r="M239" s="13">
        <f t="shared" si="199"/>
        <v>25816.31</v>
      </c>
    </row>
    <row r="240" spans="1:13" x14ac:dyDescent="0.2">
      <c r="A240" s="9">
        <v>233</v>
      </c>
      <c r="B240" s="20" t="s">
        <v>444</v>
      </c>
      <c r="C240" s="8" t="s">
        <v>186</v>
      </c>
      <c r="D240" s="21" t="s">
        <v>14</v>
      </c>
      <c r="E240" s="9" t="s">
        <v>46</v>
      </c>
      <c r="F240" s="8" t="s">
        <v>190</v>
      </c>
      <c r="G240" s="11">
        <v>25000</v>
      </c>
      <c r="H240" s="11">
        <f t="shared" si="196"/>
        <v>717.5</v>
      </c>
      <c r="I240" s="11">
        <f t="shared" si="197"/>
        <v>760</v>
      </c>
      <c r="J240" s="11" cm="1">
        <f t="array" ref="J240">G240-(G240*TSS)</f>
        <v>23522.5</v>
      </c>
      <c r="K240" s="12">
        <f t="shared" ref="K240" si="238"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11">
        <v>2831.65</v>
      </c>
      <c r="M240" s="13">
        <f t="shared" si="199"/>
        <v>22168.35</v>
      </c>
    </row>
    <row r="241" spans="1:13" x14ac:dyDescent="0.2">
      <c r="A241" s="9">
        <v>234</v>
      </c>
      <c r="B241" s="20" t="s">
        <v>445</v>
      </c>
      <c r="C241" s="8" t="s">
        <v>60</v>
      </c>
      <c r="D241" s="21" t="s">
        <v>15</v>
      </c>
      <c r="E241" s="9" t="s">
        <v>46</v>
      </c>
      <c r="F241" s="8" t="s">
        <v>61</v>
      </c>
      <c r="G241" s="11">
        <v>16500</v>
      </c>
      <c r="H241" s="11">
        <f t="shared" si="196"/>
        <v>473.55</v>
      </c>
      <c r="I241" s="11">
        <f t="shared" si="197"/>
        <v>501.6</v>
      </c>
      <c r="J241" s="11" cm="1">
        <f t="array" ref="J241">G241-(G241*TSS)</f>
        <v>15524.85</v>
      </c>
      <c r="K241" s="12">
        <f t="shared" ref="K241" si="239"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11">
        <v>16175.56</v>
      </c>
      <c r="M241" s="13">
        <f t="shared" si="199"/>
        <v>324.44000000000051</v>
      </c>
    </row>
    <row r="242" spans="1:13" x14ac:dyDescent="0.2">
      <c r="A242" s="9">
        <v>235</v>
      </c>
      <c r="B242" s="20" t="s">
        <v>446</v>
      </c>
      <c r="C242" s="8" t="s">
        <v>397</v>
      </c>
      <c r="D242" s="21" t="s">
        <v>15</v>
      </c>
      <c r="E242" s="9" t="s">
        <v>46</v>
      </c>
      <c r="F242" s="8" t="s">
        <v>105</v>
      </c>
      <c r="G242" s="11">
        <v>40000</v>
      </c>
      <c r="H242" s="11">
        <f t="shared" si="196"/>
        <v>1148</v>
      </c>
      <c r="I242" s="11">
        <f t="shared" si="197"/>
        <v>1216</v>
      </c>
      <c r="J242" s="11" cm="1">
        <f t="array" ref="J242">G242-(G242*TSS)</f>
        <v>37636</v>
      </c>
      <c r="K242" s="12">
        <f t="shared" ref="K242" si="240">IF((J242*12)&lt;=SMAX,0,IF(AND((J242*12)&gt;=SMIN2,(J242*12)&lt;=SMAXN2),(((J242*12)-SMIN2)*PORCN1)/12,IF(AND((J242*12)&gt;=SMIN3,(J242*12)&lt;=SMAXN3),(((((J242*12)-SMIN3)*PORCN2)+VAFN3)/12),(((((J242*12)-SMAXN4)*PORCN3)+VAFN4)/12))))</f>
        <v>442.64987499999984</v>
      </c>
      <c r="L242" s="11">
        <v>2325.1999999999998</v>
      </c>
      <c r="M242" s="13">
        <f t="shared" si="199"/>
        <v>37674.800000000003</v>
      </c>
    </row>
    <row r="243" spans="1:13" x14ac:dyDescent="0.2">
      <c r="A243" s="9">
        <v>236</v>
      </c>
      <c r="B243" s="20" t="s">
        <v>447</v>
      </c>
      <c r="C243" s="8" t="s">
        <v>216</v>
      </c>
      <c r="D243" s="21" t="s">
        <v>15</v>
      </c>
      <c r="E243" s="9" t="s">
        <v>46</v>
      </c>
      <c r="F243" s="8" t="s">
        <v>38</v>
      </c>
      <c r="G243" s="11">
        <v>30000</v>
      </c>
      <c r="H243" s="11">
        <f t="shared" si="196"/>
        <v>861</v>
      </c>
      <c r="I243" s="11">
        <f t="shared" si="197"/>
        <v>912</v>
      </c>
      <c r="J243" s="11" cm="1">
        <f t="array" ref="J243">G243-(G243*TSS)</f>
        <v>28227</v>
      </c>
      <c r="K243" s="12">
        <f t="shared" ref="K243" si="241">IF((J243*12)&lt;=SMAX,0,IF(AND((J243*12)&gt;=SMIN2,(J243*12)&lt;=SMAXN2),(((J243*12)-SMIN2)*PORCN1)/12,IF(AND((J243*12)&gt;=SMIN3,(J243*12)&lt;=SMAXN3),(((((J243*12)-SMIN3)*PORCN2)+VAFN3)/12),(((((J243*12)-SMAXN4)*PORCN3)+VAFN4)/12))))</f>
        <v>0</v>
      </c>
      <c r="L243" s="11">
        <v>19862.169999999998</v>
      </c>
      <c r="M243" s="13">
        <f t="shared" si="199"/>
        <v>10137.830000000002</v>
      </c>
    </row>
    <row r="244" spans="1:13" x14ac:dyDescent="0.2">
      <c r="A244" s="9">
        <v>237</v>
      </c>
      <c r="B244" s="20" t="s">
        <v>448</v>
      </c>
      <c r="C244" s="8" t="s">
        <v>271</v>
      </c>
      <c r="D244" s="21" t="s">
        <v>14</v>
      </c>
      <c r="E244" s="9" t="s">
        <v>46</v>
      </c>
      <c r="F244" s="8" t="s">
        <v>61</v>
      </c>
      <c r="G244" s="11">
        <v>25000</v>
      </c>
      <c r="H244" s="11">
        <f t="shared" si="196"/>
        <v>717.5</v>
      </c>
      <c r="I244" s="11">
        <f t="shared" si="197"/>
        <v>760</v>
      </c>
      <c r="J244" s="11" cm="1">
        <f t="array" ref="J244">G244-(G244*TSS)</f>
        <v>23522.5</v>
      </c>
      <c r="K244" s="12">
        <f t="shared" ref="K244" si="242"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11">
        <v>10982.26</v>
      </c>
      <c r="M244" s="13">
        <f t="shared" si="199"/>
        <v>14017.74</v>
      </c>
    </row>
    <row r="245" spans="1:13" x14ac:dyDescent="0.2">
      <c r="A245" s="9">
        <v>238</v>
      </c>
      <c r="B245" s="20" t="s">
        <v>450</v>
      </c>
      <c r="C245" s="8" t="s">
        <v>181</v>
      </c>
      <c r="D245" s="21" t="s">
        <v>14</v>
      </c>
      <c r="E245" s="9" t="s">
        <v>46</v>
      </c>
      <c r="F245" s="8" t="s">
        <v>41</v>
      </c>
      <c r="G245" s="11">
        <v>40000</v>
      </c>
      <c r="H245" s="11">
        <f t="shared" si="196"/>
        <v>1148</v>
      </c>
      <c r="I245" s="11">
        <f t="shared" si="197"/>
        <v>1216</v>
      </c>
      <c r="J245" s="11" cm="1">
        <f t="array" ref="J245">G245-(G245*TSS)</f>
        <v>37636</v>
      </c>
      <c r="K245" s="12">
        <f t="shared" ref="K245" si="243">IF((J245*12)&lt;=SMAX,0,IF(AND((J245*12)&gt;=SMIN2,(J245*12)&lt;=SMAXN2),(((J245*12)-SMIN2)*PORCN1)/12,IF(AND((J245*12)&gt;=SMIN3,(J245*12)&lt;=SMAXN3),(((((J245*12)-SMIN3)*PORCN2)+VAFN3)/12),(((((J245*12)-SMAXN4)*PORCN3)+VAFN4)/12))))</f>
        <v>442.64987499999984</v>
      </c>
      <c r="L245" s="11">
        <v>3753</v>
      </c>
      <c r="M245" s="13">
        <f t="shared" si="199"/>
        <v>36247</v>
      </c>
    </row>
    <row r="246" spans="1:13" x14ac:dyDescent="0.2">
      <c r="A246" s="9">
        <v>239</v>
      </c>
      <c r="B246" s="20" t="s">
        <v>451</v>
      </c>
      <c r="C246" s="8" t="s">
        <v>76</v>
      </c>
      <c r="D246" s="21" t="s">
        <v>15</v>
      </c>
      <c r="E246" s="9" t="s">
        <v>46</v>
      </c>
      <c r="F246" s="8" t="s">
        <v>38</v>
      </c>
      <c r="G246" s="11">
        <v>30000</v>
      </c>
      <c r="H246" s="11">
        <f t="shared" si="196"/>
        <v>861</v>
      </c>
      <c r="I246" s="11">
        <f t="shared" si="197"/>
        <v>912</v>
      </c>
      <c r="J246" s="11" cm="1">
        <f t="array" ref="J246">G246-(G246*TSS)</f>
        <v>28227</v>
      </c>
      <c r="K246" s="12">
        <f t="shared" ref="K246" si="244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11">
        <v>7960.8</v>
      </c>
      <c r="M246" s="13">
        <f t="shared" si="199"/>
        <v>22039.200000000001</v>
      </c>
    </row>
    <row r="247" spans="1:13" x14ac:dyDescent="0.2">
      <c r="A247" s="9">
        <v>240</v>
      </c>
      <c r="B247" s="20" t="s">
        <v>452</v>
      </c>
      <c r="C247" s="8" t="s">
        <v>76</v>
      </c>
      <c r="D247" s="21" t="s">
        <v>15</v>
      </c>
      <c r="E247" s="9" t="s">
        <v>46</v>
      </c>
      <c r="F247" s="8" t="s">
        <v>38</v>
      </c>
      <c r="G247" s="11">
        <v>30000</v>
      </c>
      <c r="H247" s="11">
        <f t="shared" si="196"/>
        <v>861</v>
      </c>
      <c r="I247" s="11">
        <f t="shared" si="197"/>
        <v>912</v>
      </c>
      <c r="J247" s="11" cm="1">
        <f t="array" ref="J247">G247-(G247*TSS)</f>
        <v>28227</v>
      </c>
      <c r="K247" s="12">
        <f t="shared" ref="K247" si="245">IF((J247*12)&lt;=SMAX,0,IF(AND((J247*12)&gt;=SMIN2,(J247*12)&lt;=SMAXN2),(((J247*12)-SMIN2)*PORCN1)/12,IF(AND((J247*12)&gt;=SMIN3,(J247*12)&lt;=SMAXN3),(((((J247*12)-SMIN3)*PORCN2)+VAFN3)/12),(((((J247*12)-SMAXN4)*PORCN3)+VAFN4)/12))))</f>
        <v>0</v>
      </c>
      <c r="L247" s="11">
        <v>11844</v>
      </c>
      <c r="M247" s="13">
        <f t="shared" si="199"/>
        <v>18156</v>
      </c>
    </row>
    <row r="248" spans="1:13" x14ac:dyDescent="0.2">
      <c r="A248" s="9">
        <v>241</v>
      </c>
      <c r="B248" s="20" t="s">
        <v>453</v>
      </c>
      <c r="C248" s="8" t="s">
        <v>298</v>
      </c>
      <c r="D248" s="21" t="s">
        <v>14</v>
      </c>
      <c r="E248" s="9" t="s">
        <v>46</v>
      </c>
      <c r="F248" s="8" t="s">
        <v>38</v>
      </c>
      <c r="G248" s="11">
        <v>35000</v>
      </c>
      <c r="H248" s="11">
        <f t="shared" si="196"/>
        <v>1004.5</v>
      </c>
      <c r="I248" s="11">
        <f t="shared" si="197"/>
        <v>1064</v>
      </c>
      <c r="J248" s="11" cm="1">
        <f t="array" ref="J248">G248-(G248*TSS)</f>
        <v>32931.5</v>
      </c>
      <c r="K248" s="12">
        <f t="shared" ref="K248" si="246"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11">
        <v>1207</v>
      </c>
      <c r="M248" s="13">
        <f t="shared" si="199"/>
        <v>33793</v>
      </c>
    </row>
    <row r="249" spans="1:13" x14ac:dyDescent="0.2">
      <c r="A249" s="9">
        <v>242</v>
      </c>
      <c r="B249" s="20" t="s">
        <v>454</v>
      </c>
      <c r="C249" s="8" t="s">
        <v>216</v>
      </c>
      <c r="D249" s="21" t="s">
        <v>15</v>
      </c>
      <c r="E249" s="9" t="s">
        <v>46</v>
      </c>
      <c r="F249" s="8" t="s">
        <v>38</v>
      </c>
      <c r="G249" s="11">
        <v>30000</v>
      </c>
      <c r="H249" s="11">
        <f t="shared" si="196"/>
        <v>861</v>
      </c>
      <c r="I249" s="11">
        <f t="shared" si="197"/>
        <v>912</v>
      </c>
      <c r="J249" s="11" cm="1">
        <f t="array" ref="J249">G249-(G249*TSS)</f>
        <v>28227</v>
      </c>
      <c r="K249" s="12">
        <f t="shared" ref="K249" si="247">IF((J249*12)&lt;=SMAX,0,IF(AND((J249*12)&gt;=SMIN2,(J249*12)&lt;=SMAXN2),(((J249*12)-SMIN2)*PORCN1)/12,IF(AND((J249*12)&gt;=SMIN3,(J249*12)&lt;=SMAXN3),(((((J249*12)-SMIN3)*PORCN2)+VAFN3)/12),(((((J249*12)-SMAXN4)*PORCN3)+VAFN4)/12))))</f>
        <v>0</v>
      </c>
      <c r="L249" s="11">
        <v>8644</v>
      </c>
      <c r="M249" s="13">
        <f t="shared" si="199"/>
        <v>21356</v>
      </c>
    </row>
    <row r="250" spans="1:13" x14ac:dyDescent="0.2">
      <c r="A250" s="9">
        <v>243</v>
      </c>
      <c r="B250" s="20" t="s">
        <v>455</v>
      </c>
      <c r="C250" s="8" t="s">
        <v>456</v>
      </c>
      <c r="D250" s="21" t="s">
        <v>15</v>
      </c>
      <c r="E250" s="9" t="s">
        <v>46</v>
      </c>
      <c r="F250" s="8" t="s">
        <v>79</v>
      </c>
      <c r="G250" s="11">
        <v>40000</v>
      </c>
      <c r="H250" s="11">
        <f t="shared" si="196"/>
        <v>1148</v>
      </c>
      <c r="I250" s="11">
        <f t="shared" si="197"/>
        <v>1216</v>
      </c>
      <c r="J250" s="11" cm="1">
        <f t="array" ref="J250">G250-(G250*TSS)</f>
        <v>37636</v>
      </c>
      <c r="K250" s="12">
        <f t="shared" ref="K250" si="248">IF((J250*12)&lt;=SMAX,0,IF(AND((J250*12)&gt;=SMIN2,(J250*12)&lt;=SMAXN2),(((J250*12)-SMIN2)*PORCN1)/12,IF(AND((J250*12)&gt;=SMIN3,(J250*12)&lt;=SMAXN3),(((((J250*12)-SMIN3)*PORCN2)+VAFN3)/12),(((((J250*12)-SMAXN4)*PORCN3)+VAFN4)/12))))</f>
        <v>442.64987499999984</v>
      </c>
      <c r="L250" s="11">
        <v>1502.5</v>
      </c>
      <c r="M250" s="13">
        <f t="shared" si="199"/>
        <v>38497.5</v>
      </c>
    </row>
    <row r="251" spans="1:13" x14ac:dyDescent="0.2">
      <c r="A251" s="9">
        <v>244</v>
      </c>
      <c r="B251" s="20" t="s">
        <v>457</v>
      </c>
      <c r="C251" s="8" t="s">
        <v>458</v>
      </c>
      <c r="D251" s="21" t="s">
        <v>14</v>
      </c>
      <c r="E251" s="9" t="s">
        <v>46</v>
      </c>
      <c r="F251" s="8" t="s">
        <v>38</v>
      </c>
      <c r="G251" s="11">
        <v>25000</v>
      </c>
      <c r="H251" s="11">
        <f t="shared" si="196"/>
        <v>717.5</v>
      </c>
      <c r="I251" s="11">
        <f t="shared" si="197"/>
        <v>760</v>
      </c>
      <c r="J251" s="11" cm="1">
        <f t="array" ref="J251">G251-(G251*TSS)</f>
        <v>23522.5</v>
      </c>
      <c r="K251" s="12">
        <f t="shared" ref="K251" si="249">IF((J251*12)&lt;=SMAX,0,IF(AND((J251*12)&gt;=SMIN2,(J251*12)&lt;=SMAXN2),(((J251*12)-SMIN2)*PORCN1)/12,IF(AND((J251*12)&gt;=SMIN3,(J251*12)&lt;=SMAXN3),(((((J251*12)-SMIN3)*PORCN2)+VAFN3)/12),(((((J251*12)-SMAXN4)*PORCN3)+VAFN4)/12))))</f>
        <v>0</v>
      </c>
      <c r="L251" s="11">
        <v>172.75</v>
      </c>
      <c r="M251" s="13">
        <f t="shared" si="199"/>
        <v>24827.25</v>
      </c>
    </row>
    <row r="252" spans="1:13" x14ac:dyDescent="0.2">
      <c r="A252" s="9">
        <v>245</v>
      </c>
      <c r="B252" s="20" t="s">
        <v>459</v>
      </c>
      <c r="C252" s="8" t="s">
        <v>460</v>
      </c>
      <c r="D252" s="21" t="s">
        <v>14</v>
      </c>
      <c r="E252" s="9" t="s">
        <v>46</v>
      </c>
      <c r="F252" s="8" t="s">
        <v>41</v>
      </c>
      <c r="G252" s="11">
        <v>45000</v>
      </c>
      <c r="H252" s="11">
        <f t="shared" si="196"/>
        <v>1291.5</v>
      </c>
      <c r="I252" s="11">
        <f t="shared" si="197"/>
        <v>1368</v>
      </c>
      <c r="J252" s="11" cm="1">
        <f t="array" ref="J252">G252-(G252*TSS)</f>
        <v>42340.5</v>
      </c>
      <c r="K252" s="12">
        <f t="shared" ref="K252" si="250">IF((J252*12)&lt;=SMAX,0,IF(AND((J252*12)&gt;=SMIN2,(J252*12)&lt;=SMAXN2),(((J252*12)-SMIN2)*PORCN1)/12,IF(AND((J252*12)&gt;=SMIN3,(J252*12)&lt;=SMAXN3),(((((J252*12)-SMIN3)*PORCN2)+VAFN3)/12),(((((J252*12)-SMAXN4)*PORCN3)+VAFN4)/12))))</f>
        <v>1148.3248749999998</v>
      </c>
      <c r="L252" s="11">
        <v>10450.35</v>
      </c>
      <c r="M252" s="13">
        <f t="shared" si="199"/>
        <v>34549.65</v>
      </c>
    </row>
    <row r="253" spans="1:13" x14ac:dyDescent="0.2">
      <c r="A253" s="9">
        <v>246</v>
      </c>
      <c r="B253" s="20" t="s">
        <v>462</v>
      </c>
      <c r="C253" s="8" t="s">
        <v>286</v>
      </c>
      <c r="D253" s="21" t="s">
        <v>14</v>
      </c>
      <c r="E253" s="9" t="s">
        <v>46</v>
      </c>
      <c r="F253" s="8" t="s">
        <v>38</v>
      </c>
      <c r="G253" s="11">
        <v>25000</v>
      </c>
      <c r="H253" s="11">
        <f t="shared" si="196"/>
        <v>717.5</v>
      </c>
      <c r="I253" s="11">
        <f t="shared" si="197"/>
        <v>760</v>
      </c>
      <c r="J253" s="11" cm="1">
        <f t="array" ref="J253">G253-(G253*TSS)</f>
        <v>23522.5</v>
      </c>
      <c r="K253" s="12">
        <f t="shared" ref="K253" si="251"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11">
        <v>8389.06</v>
      </c>
      <c r="M253" s="13">
        <f t="shared" si="199"/>
        <v>16610.940000000002</v>
      </c>
    </row>
    <row r="254" spans="1:13" x14ac:dyDescent="0.2">
      <c r="A254" s="9">
        <v>247</v>
      </c>
      <c r="B254" s="20" t="s">
        <v>463</v>
      </c>
      <c r="C254" s="8" t="s">
        <v>216</v>
      </c>
      <c r="D254" s="21" t="s">
        <v>15</v>
      </c>
      <c r="E254" s="9" t="s">
        <v>46</v>
      </c>
      <c r="F254" s="8" t="s">
        <v>38</v>
      </c>
      <c r="G254" s="11">
        <v>40000</v>
      </c>
      <c r="H254" s="11">
        <f t="shared" si="196"/>
        <v>1148</v>
      </c>
      <c r="I254" s="11">
        <f t="shared" si="197"/>
        <v>1216</v>
      </c>
      <c r="J254" s="11" cm="1">
        <f t="array" ref="J254">G254-(G254*TSS)</f>
        <v>37636</v>
      </c>
      <c r="K254" s="12">
        <f t="shared" ref="K254" si="252">IF((J254*12)&lt;=SMAX,0,IF(AND((J254*12)&gt;=SMIN2,(J254*12)&lt;=SMAXN2),(((J254*12)-SMIN2)*PORCN1)/12,IF(AND((J254*12)&gt;=SMIN3,(J254*12)&lt;=SMAXN3),(((((J254*12)-SMIN3)*PORCN2)+VAFN3)/12),(((((J254*12)-SMAXN4)*PORCN3)+VAFN4)/12))))</f>
        <v>442.64987499999984</v>
      </c>
      <c r="L254" s="11">
        <v>22015.67</v>
      </c>
      <c r="M254" s="13">
        <f t="shared" si="199"/>
        <v>17984.330000000002</v>
      </c>
    </row>
    <row r="255" spans="1:13" x14ac:dyDescent="0.2">
      <c r="A255" s="9">
        <v>248</v>
      </c>
      <c r="B255" s="20" t="s">
        <v>464</v>
      </c>
      <c r="C255" s="8" t="s">
        <v>76</v>
      </c>
      <c r="D255" s="21" t="s">
        <v>15</v>
      </c>
      <c r="E255" s="9" t="s">
        <v>46</v>
      </c>
      <c r="F255" s="8" t="s">
        <v>38</v>
      </c>
      <c r="G255" s="11">
        <v>30000</v>
      </c>
      <c r="H255" s="11">
        <f t="shared" si="196"/>
        <v>861</v>
      </c>
      <c r="I255" s="11">
        <f t="shared" si="197"/>
        <v>912</v>
      </c>
      <c r="J255" s="11" cm="1">
        <f t="array" ref="J255">G255-(G255*TSS)</f>
        <v>28227</v>
      </c>
      <c r="K255" s="12">
        <f t="shared" ref="K255" si="253"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11">
        <v>1502.5</v>
      </c>
      <c r="M255" s="13">
        <f t="shared" si="199"/>
        <v>28497.5</v>
      </c>
    </row>
    <row r="256" spans="1:13" x14ac:dyDescent="0.2">
      <c r="A256" s="9">
        <v>249</v>
      </c>
      <c r="B256" s="20" t="s">
        <v>465</v>
      </c>
      <c r="C256" s="8" t="s">
        <v>76</v>
      </c>
      <c r="D256" s="21" t="s">
        <v>15</v>
      </c>
      <c r="E256" s="9" t="s">
        <v>46</v>
      </c>
      <c r="F256" s="8" t="s">
        <v>38</v>
      </c>
      <c r="G256" s="11">
        <v>30000</v>
      </c>
      <c r="H256" s="11">
        <f t="shared" si="196"/>
        <v>861</v>
      </c>
      <c r="I256" s="11">
        <f t="shared" si="197"/>
        <v>912</v>
      </c>
      <c r="J256" s="11" cm="1">
        <f t="array" ref="J256">G256-(G256*TSS)</f>
        <v>28227</v>
      </c>
      <c r="K256" s="12">
        <f t="shared" ref="K256" si="254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11">
        <v>6278.72</v>
      </c>
      <c r="M256" s="13">
        <f t="shared" si="199"/>
        <v>23721.279999999999</v>
      </c>
    </row>
    <row r="257" spans="1:13" x14ac:dyDescent="0.2">
      <c r="A257" s="9">
        <v>250</v>
      </c>
      <c r="B257" s="20" t="s">
        <v>466</v>
      </c>
      <c r="C257" s="8" t="s">
        <v>467</v>
      </c>
      <c r="D257" s="21" t="s">
        <v>15</v>
      </c>
      <c r="E257" s="9" t="s">
        <v>46</v>
      </c>
      <c r="F257" s="8" t="s">
        <v>38</v>
      </c>
      <c r="G257" s="11">
        <v>30000</v>
      </c>
      <c r="H257" s="11">
        <f t="shared" si="196"/>
        <v>861</v>
      </c>
      <c r="I257" s="11">
        <f t="shared" si="197"/>
        <v>912</v>
      </c>
      <c r="J257" s="11" cm="1">
        <f t="array" ref="J257">G257-(G257*TSS)</f>
        <v>28227</v>
      </c>
      <c r="K257" s="12">
        <f t="shared" ref="K257" si="255">IF((J257*12)&lt;=SMAX,0,IF(AND((J257*12)&gt;=SMIN2,(J257*12)&lt;=SMAXN2),(((J257*12)-SMIN2)*PORCN1)/12,IF(AND((J257*12)&gt;=SMIN3,(J257*12)&lt;=SMAXN3),(((((J257*12)-SMIN3)*PORCN2)+VAFN3)/12),(((((J257*12)-SMAXN4)*PORCN3)+VAFN4)/12))))</f>
        <v>0</v>
      </c>
      <c r="L257" s="11">
        <v>4831.6499999999996</v>
      </c>
      <c r="M257" s="13">
        <f t="shared" si="199"/>
        <v>25168.35</v>
      </c>
    </row>
    <row r="258" spans="1:13" x14ac:dyDescent="0.2">
      <c r="A258" s="9">
        <v>251</v>
      </c>
      <c r="B258" s="20" t="s">
        <v>468</v>
      </c>
      <c r="C258" s="8" t="s">
        <v>216</v>
      </c>
      <c r="D258" s="21" t="s">
        <v>15</v>
      </c>
      <c r="E258" s="9" t="s">
        <v>46</v>
      </c>
      <c r="F258" s="8" t="s">
        <v>38</v>
      </c>
      <c r="G258" s="11">
        <v>25000</v>
      </c>
      <c r="H258" s="11">
        <f t="shared" si="196"/>
        <v>717.5</v>
      </c>
      <c r="I258" s="11">
        <f t="shared" si="197"/>
        <v>760</v>
      </c>
      <c r="J258" s="11" cm="1">
        <f t="array" ref="J258">G258-(G258*TSS)</f>
        <v>23522.5</v>
      </c>
      <c r="K258" s="12">
        <f t="shared" ref="K258" si="256"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11">
        <v>4344</v>
      </c>
      <c r="M258" s="13">
        <f t="shared" si="199"/>
        <v>20656</v>
      </c>
    </row>
    <row r="259" spans="1:13" x14ac:dyDescent="0.2">
      <c r="A259" s="9">
        <v>252</v>
      </c>
      <c r="B259" s="20" t="s">
        <v>469</v>
      </c>
      <c r="C259" s="8" t="s">
        <v>216</v>
      </c>
      <c r="D259" s="21" t="s">
        <v>15</v>
      </c>
      <c r="E259" s="9" t="s">
        <v>46</v>
      </c>
      <c r="F259" s="8" t="s">
        <v>38</v>
      </c>
      <c r="G259" s="11">
        <v>26500</v>
      </c>
      <c r="H259" s="11">
        <f t="shared" si="196"/>
        <v>760.55</v>
      </c>
      <c r="I259" s="11">
        <f t="shared" si="197"/>
        <v>805.6</v>
      </c>
      <c r="J259" s="11" cm="1">
        <f t="array" ref="J259">G259-(G259*TSS)</f>
        <v>24933.85</v>
      </c>
      <c r="K259" s="12">
        <f t="shared" ref="K259" si="257"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11">
        <v>1502.5</v>
      </c>
      <c r="M259" s="13">
        <f t="shared" si="199"/>
        <v>24997.5</v>
      </c>
    </row>
    <row r="260" spans="1:13" x14ac:dyDescent="0.2">
      <c r="A260" s="9">
        <v>253</v>
      </c>
      <c r="B260" s="20" t="s">
        <v>470</v>
      </c>
      <c r="C260" s="8" t="s">
        <v>471</v>
      </c>
      <c r="D260" s="21" t="s">
        <v>15</v>
      </c>
      <c r="E260" s="9" t="s">
        <v>46</v>
      </c>
      <c r="F260" s="8" t="s">
        <v>38</v>
      </c>
      <c r="G260" s="11">
        <v>26250</v>
      </c>
      <c r="H260" s="11">
        <f t="shared" si="196"/>
        <v>753.375</v>
      </c>
      <c r="I260" s="11">
        <f t="shared" si="197"/>
        <v>798</v>
      </c>
      <c r="J260" s="11" cm="1">
        <f t="array" ref="J260">G260-(G260*TSS)</f>
        <v>24698.625</v>
      </c>
      <c r="K260" s="12">
        <f t="shared" ref="K260" si="258">IF((J260*12)&lt;=SMAX,0,IF(AND((J260*12)&gt;=SMIN2,(J260*12)&lt;=SMAXN2),(((J260*12)-SMIN2)*PORCN1)/12,IF(AND((J260*12)&gt;=SMIN3,(J260*12)&lt;=SMAXN3),(((((J260*12)-SMIN3)*PORCN2)+VAFN3)/12),(((((J260*12)-SMAXN4)*PORCN3)+VAFN4)/12))))</f>
        <v>0</v>
      </c>
      <c r="L260" s="11">
        <v>3832.83</v>
      </c>
      <c r="M260" s="13">
        <f t="shared" si="199"/>
        <v>22417.17</v>
      </c>
    </row>
    <row r="261" spans="1:13" x14ac:dyDescent="0.2">
      <c r="A261" s="9">
        <v>254</v>
      </c>
      <c r="B261" s="20" t="s">
        <v>472</v>
      </c>
      <c r="C261" s="8" t="s">
        <v>355</v>
      </c>
      <c r="D261" s="21" t="s">
        <v>14</v>
      </c>
      <c r="E261" s="9" t="s">
        <v>46</v>
      </c>
      <c r="F261" s="8" t="s">
        <v>38</v>
      </c>
      <c r="G261" s="11">
        <v>30000</v>
      </c>
      <c r="H261" s="11">
        <f t="shared" si="196"/>
        <v>861</v>
      </c>
      <c r="I261" s="11">
        <f t="shared" si="197"/>
        <v>912</v>
      </c>
      <c r="J261" s="11" cm="1">
        <f t="array" ref="J261">G261-(G261*TSS)</f>
        <v>28227</v>
      </c>
      <c r="K261" s="12">
        <f t="shared" ref="K261" si="259"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11">
        <v>2831.65</v>
      </c>
      <c r="M261" s="13">
        <f t="shared" si="199"/>
        <v>27168.35</v>
      </c>
    </row>
    <row r="262" spans="1:13" x14ac:dyDescent="0.2">
      <c r="A262" s="9">
        <v>255</v>
      </c>
      <c r="B262" s="20" t="s">
        <v>473</v>
      </c>
      <c r="C262" s="8" t="s">
        <v>216</v>
      </c>
      <c r="D262" s="21" t="s">
        <v>15</v>
      </c>
      <c r="E262" s="9" t="s">
        <v>46</v>
      </c>
      <c r="F262" s="8" t="s">
        <v>38</v>
      </c>
      <c r="G262" s="11">
        <v>25000</v>
      </c>
      <c r="H262" s="11">
        <f t="shared" si="196"/>
        <v>717.5</v>
      </c>
      <c r="I262" s="11">
        <f t="shared" si="197"/>
        <v>760</v>
      </c>
      <c r="J262" s="11" cm="1">
        <f t="array" ref="J262">G262-(G262*TSS)</f>
        <v>23522.5</v>
      </c>
      <c r="K262" s="12">
        <f t="shared" ref="K262" si="260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11">
        <v>3598</v>
      </c>
      <c r="M262" s="13">
        <f t="shared" si="199"/>
        <v>21402</v>
      </c>
    </row>
    <row r="263" spans="1:13" x14ac:dyDescent="0.2">
      <c r="A263" s="9">
        <v>256</v>
      </c>
      <c r="B263" s="20" t="s">
        <v>474</v>
      </c>
      <c r="C263" s="8" t="s">
        <v>475</v>
      </c>
      <c r="D263" s="21" t="s">
        <v>15</v>
      </c>
      <c r="E263" s="9" t="s">
        <v>46</v>
      </c>
      <c r="F263" s="8" t="s">
        <v>313</v>
      </c>
      <c r="G263" s="11">
        <v>30000</v>
      </c>
      <c r="H263" s="11">
        <f t="shared" si="196"/>
        <v>861</v>
      </c>
      <c r="I263" s="11">
        <f t="shared" si="197"/>
        <v>912</v>
      </c>
      <c r="J263" s="11" cm="1">
        <f t="array" ref="J263">G263-(G263*TSS)</f>
        <v>28227</v>
      </c>
      <c r="K263" s="12">
        <f t="shared" ref="K263" si="261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11">
        <v>1798</v>
      </c>
      <c r="M263" s="13">
        <f t="shared" si="199"/>
        <v>28202</v>
      </c>
    </row>
    <row r="264" spans="1:13" x14ac:dyDescent="0.2">
      <c r="A264" s="9">
        <v>257</v>
      </c>
      <c r="B264" s="20" t="s">
        <v>476</v>
      </c>
      <c r="C264" s="8" t="s">
        <v>216</v>
      </c>
      <c r="D264" s="21" t="s">
        <v>15</v>
      </c>
      <c r="E264" s="9" t="s">
        <v>46</v>
      </c>
      <c r="F264" s="8" t="s">
        <v>38</v>
      </c>
      <c r="G264" s="11">
        <v>25000</v>
      </c>
      <c r="H264" s="11">
        <f t="shared" si="196"/>
        <v>717.5</v>
      </c>
      <c r="I264" s="11">
        <f t="shared" si="197"/>
        <v>760</v>
      </c>
      <c r="J264" s="11" cm="1">
        <f t="array" ref="J264">G264-(G264*TSS)</f>
        <v>23522.5</v>
      </c>
      <c r="K264" s="12">
        <f t="shared" ref="K264" si="262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11">
        <v>2093.5</v>
      </c>
      <c r="M264" s="13">
        <f t="shared" si="199"/>
        <v>22906.5</v>
      </c>
    </row>
    <row r="265" spans="1:13" x14ac:dyDescent="0.2">
      <c r="A265" s="9">
        <v>258</v>
      </c>
      <c r="B265" s="20" t="s">
        <v>477</v>
      </c>
      <c r="C265" s="8" t="s">
        <v>478</v>
      </c>
      <c r="D265" s="21" t="s">
        <v>15</v>
      </c>
      <c r="E265" s="9" t="s">
        <v>46</v>
      </c>
      <c r="F265" s="8" t="s">
        <v>53</v>
      </c>
      <c r="G265" s="11">
        <v>25000</v>
      </c>
      <c r="H265" s="11">
        <f t="shared" ref="H265:H326" si="263">2.87%*G265</f>
        <v>717.5</v>
      </c>
      <c r="I265" s="11">
        <f t="shared" ref="I265:I326" si="264">3.04%*G265</f>
        <v>760</v>
      </c>
      <c r="J265" s="11" cm="1">
        <f t="array" ref="J265">G265-(G265*TSS)</f>
        <v>23522.5</v>
      </c>
      <c r="K265" s="12">
        <f t="shared" ref="K265" si="26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1">
        <v>1798</v>
      </c>
      <c r="M265" s="13">
        <f t="shared" ref="M265:M326" si="266">+G265-L265</f>
        <v>23202</v>
      </c>
    </row>
    <row r="266" spans="1:13" x14ac:dyDescent="0.2">
      <c r="A266" s="9">
        <v>259</v>
      </c>
      <c r="B266" s="20" t="s">
        <v>479</v>
      </c>
      <c r="C266" s="8" t="s">
        <v>203</v>
      </c>
      <c r="D266" s="21" t="s">
        <v>14</v>
      </c>
      <c r="E266" s="9" t="s">
        <v>46</v>
      </c>
      <c r="F266" s="8" t="s">
        <v>61</v>
      </c>
      <c r="G266" s="11">
        <v>17600</v>
      </c>
      <c r="H266" s="11">
        <f t="shared" si="263"/>
        <v>505.12</v>
      </c>
      <c r="I266" s="11">
        <f t="shared" si="264"/>
        <v>535.04</v>
      </c>
      <c r="J266" s="11" cm="1">
        <f t="array" ref="J266">G266-(G266*TSS)</f>
        <v>16559.84</v>
      </c>
      <c r="K266" s="12">
        <f t="shared" ref="K266" si="267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11">
        <v>9177.65</v>
      </c>
      <c r="M266" s="13">
        <f t="shared" si="266"/>
        <v>8422.35</v>
      </c>
    </row>
    <row r="267" spans="1:13" x14ac:dyDescent="0.2">
      <c r="A267" s="9">
        <v>260</v>
      </c>
      <c r="B267" s="20" t="s">
        <v>480</v>
      </c>
      <c r="C267" s="8" t="s">
        <v>55</v>
      </c>
      <c r="D267" s="21" t="s">
        <v>14</v>
      </c>
      <c r="E267" s="9" t="s">
        <v>46</v>
      </c>
      <c r="F267" s="8" t="s">
        <v>38</v>
      </c>
      <c r="G267" s="11">
        <v>40000</v>
      </c>
      <c r="H267" s="11">
        <f t="shared" si="263"/>
        <v>1148</v>
      </c>
      <c r="I267" s="11">
        <f t="shared" si="264"/>
        <v>1216</v>
      </c>
      <c r="J267" s="11" cm="1">
        <f t="array" ref="J267">G267-(G267*TSS)</f>
        <v>37636</v>
      </c>
      <c r="K267" s="12">
        <f t="shared" ref="K267" si="268">IF((J267*12)&lt;=SMAX,0,IF(AND((J267*12)&gt;=SMIN2,(J267*12)&lt;=SMAXN2),(((J267*12)-SMIN2)*PORCN1)/12,IF(AND((J267*12)&gt;=SMIN3,(J267*12)&lt;=SMAXN3),(((((J267*12)-SMIN3)*PORCN2)+VAFN3)/12),(((((J267*12)-SMAXN4)*PORCN3)+VAFN4)/12))))</f>
        <v>442.64987499999984</v>
      </c>
      <c r="L267" s="11">
        <v>1502.5</v>
      </c>
      <c r="M267" s="13">
        <f t="shared" si="266"/>
        <v>38497.5</v>
      </c>
    </row>
    <row r="268" spans="1:13" x14ac:dyDescent="0.2">
      <c r="A268" s="9">
        <v>261</v>
      </c>
      <c r="B268" s="20" t="s">
        <v>481</v>
      </c>
      <c r="C268" s="8" t="s">
        <v>60</v>
      </c>
      <c r="D268" s="21" t="s">
        <v>15</v>
      </c>
      <c r="E268" s="9" t="s">
        <v>46</v>
      </c>
      <c r="F268" s="8" t="s">
        <v>61</v>
      </c>
      <c r="G268" s="11">
        <v>25000</v>
      </c>
      <c r="H268" s="11">
        <f t="shared" si="263"/>
        <v>717.5</v>
      </c>
      <c r="I268" s="11">
        <f t="shared" si="264"/>
        <v>760</v>
      </c>
      <c r="J268" s="11" cm="1">
        <f t="array" ref="J268">G268-(G268*TSS)</f>
        <v>23522.5</v>
      </c>
      <c r="K268" s="12">
        <f t="shared" ref="K268" si="269">IF((J268*12)&lt;=SMAX,0,IF(AND((J268*12)&gt;=SMIN2,(J268*12)&lt;=SMAXN2),(((J268*12)-SMIN2)*PORCN1)/12,IF(AND((J268*12)&gt;=SMIN3,(J268*12)&lt;=SMAXN3),(((((J268*12)-SMIN3)*PORCN2)+VAFN3)/12),(((((J268*12)-SMAXN4)*PORCN3)+VAFN4)/12))))</f>
        <v>0</v>
      </c>
      <c r="L268" s="11">
        <v>2684.5</v>
      </c>
      <c r="M268" s="13">
        <f t="shared" si="266"/>
        <v>22315.5</v>
      </c>
    </row>
    <row r="269" spans="1:13" x14ac:dyDescent="0.2">
      <c r="A269" s="9">
        <v>262</v>
      </c>
      <c r="B269" s="20" t="s">
        <v>482</v>
      </c>
      <c r="C269" s="8" t="s">
        <v>483</v>
      </c>
      <c r="D269" s="21" t="s">
        <v>14</v>
      </c>
      <c r="E269" s="9" t="s">
        <v>46</v>
      </c>
      <c r="F269" s="8" t="s">
        <v>105</v>
      </c>
      <c r="G269" s="11">
        <v>25000</v>
      </c>
      <c r="H269" s="11">
        <f t="shared" si="263"/>
        <v>717.5</v>
      </c>
      <c r="I269" s="11">
        <f t="shared" si="264"/>
        <v>760</v>
      </c>
      <c r="J269" s="11" cm="1">
        <f t="array" ref="J269">G269-(G269*TSS)</f>
        <v>23522.5</v>
      </c>
      <c r="K269" s="12">
        <f t="shared" ref="K269" si="270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11">
        <v>2093.5</v>
      </c>
      <c r="M269" s="13">
        <f t="shared" si="266"/>
        <v>22906.5</v>
      </c>
    </row>
    <row r="270" spans="1:13" x14ac:dyDescent="0.2">
      <c r="A270" s="9">
        <v>263</v>
      </c>
      <c r="B270" s="20" t="s">
        <v>484</v>
      </c>
      <c r="C270" s="8" t="s">
        <v>60</v>
      </c>
      <c r="D270" s="21" t="s">
        <v>15</v>
      </c>
      <c r="E270" s="9" t="s">
        <v>46</v>
      </c>
      <c r="F270" s="8" t="s">
        <v>61</v>
      </c>
      <c r="G270" s="11">
        <v>16500</v>
      </c>
      <c r="H270" s="11">
        <f t="shared" si="263"/>
        <v>473.55</v>
      </c>
      <c r="I270" s="11">
        <f t="shared" si="264"/>
        <v>501.6</v>
      </c>
      <c r="J270" s="11" cm="1">
        <f t="array" ref="J270">G270-(G270*TSS)</f>
        <v>15524.85</v>
      </c>
      <c r="K270" s="12">
        <f t="shared" ref="K270" si="271"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11">
        <v>9298.5</v>
      </c>
      <c r="M270" s="13">
        <f t="shared" si="266"/>
        <v>7201.5</v>
      </c>
    </row>
    <row r="271" spans="1:13" x14ac:dyDescent="0.2">
      <c r="A271" s="9">
        <v>264</v>
      </c>
      <c r="B271" s="20" t="s">
        <v>485</v>
      </c>
      <c r="C271" s="8" t="s">
        <v>60</v>
      </c>
      <c r="D271" s="21" t="s">
        <v>15</v>
      </c>
      <c r="E271" s="9" t="s">
        <v>46</v>
      </c>
      <c r="F271" s="8" t="s">
        <v>61</v>
      </c>
      <c r="G271" s="11">
        <v>16500</v>
      </c>
      <c r="H271" s="11">
        <f t="shared" si="263"/>
        <v>473.55</v>
      </c>
      <c r="I271" s="11">
        <f t="shared" si="264"/>
        <v>501.6</v>
      </c>
      <c r="J271" s="11" cm="1">
        <f t="array" ref="J271">G271-(G271*TSS)</f>
        <v>15524.85</v>
      </c>
      <c r="K271" s="12">
        <f t="shared" ref="K271" si="272"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11">
        <v>17278.400000000001</v>
      </c>
      <c r="M271" s="13">
        <f t="shared" si="266"/>
        <v>-778.40000000000146</v>
      </c>
    </row>
    <row r="272" spans="1:13" x14ac:dyDescent="0.2">
      <c r="A272" s="9">
        <v>265</v>
      </c>
      <c r="B272" s="20" t="s">
        <v>486</v>
      </c>
      <c r="C272" s="8" t="s">
        <v>216</v>
      </c>
      <c r="D272" s="21" t="s">
        <v>15</v>
      </c>
      <c r="E272" s="9" t="s">
        <v>46</v>
      </c>
      <c r="F272" s="8" t="s">
        <v>35</v>
      </c>
      <c r="G272" s="11">
        <v>20000</v>
      </c>
      <c r="H272" s="11">
        <f t="shared" si="263"/>
        <v>574</v>
      </c>
      <c r="I272" s="11">
        <f t="shared" si="264"/>
        <v>608</v>
      </c>
      <c r="J272" s="11" cm="1">
        <f t="array" ref="J272">G272-(G272*TSS)</f>
        <v>18818</v>
      </c>
      <c r="K272" s="12">
        <f t="shared" ref="K272" si="273">IF((J272*12)&lt;=SMAX,0,IF(AND((J272*12)&gt;=SMIN2,(J272*12)&lt;=SMAXN2),(((J272*12)-SMIN2)*PORCN1)/12,IF(AND((J272*12)&gt;=SMIN3,(J272*12)&lt;=SMAXN3),(((((J272*12)-SMIN3)*PORCN2)+VAFN3)/12),(((((J272*12)-SMAXN4)*PORCN3)+VAFN4)/12))))</f>
        <v>0</v>
      </c>
      <c r="L272" s="11">
        <v>1798</v>
      </c>
      <c r="M272" s="13">
        <f t="shared" si="266"/>
        <v>18202</v>
      </c>
    </row>
    <row r="273" spans="1:13" x14ac:dyDescent="0.2">
      <c r="A273" s="9">
        <v>266</v>
      </c>
      <c r="B273" s="20" t="s">
        <v>487</v>
      </c>
      <c r="C273" s="8" t="s">
        <v>298</v>
      </c>
      <c r="D273" s="21" t="s">
        <v>14</v>
      </c>
      <c r="E273" s="9" t="s">
        <v>46</v>
      </c>
      <c r="F273" s="8" t="s">
        <v>58</v>
      </c>
      <c r="G273" s="11">
        <v>26000</v>
      </c>
      <c r="H273" s="11">
        <f t="shared" si="263"/>
        <v>746.2</v>
      </c>
      <c r="I273" s="11">
        <f t="shared" si="264"/>
        <v>790.4</v>
      </c>
      <c r="J273" s="11" cm="1">
        <f t="array" ref="J273">G273-(G273*TSS)</f>
        <v>24463.4</v>
      </c>
      <c r="K273" s="12">
        <f t="shared" ref="K273" si="274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11">
        <v>8844</v>
      </c>
      <c r="M273" s="13">
        <f t="shared" si="266"/>
        <v>17156</v>
      </c>
    </row>
    <row r="274" spans="1:13" x14ac:dyDescent="0.2">
      <c r="A274" s="9">
        <v>267</v>
      </c>
      <c r="B274" s="20" t="s">
        <v>488</v>
      </c>
      <c r="C274" s="8" t="s">
        <v>271</v>
      </c>
      <c r="D274" s="21" t="s">
        <v>14</v>
      </c>
      <c r="E274" s="9" t="s">
        <v>46</v>
      </c>
      <c r="F274" s="8" t="s">
        <v>61</v>
      </c>
      <c r="G274" s="11">
        <v>35000</v>
      </c>
      <c r="H274" s="11">
        <f t="shared" si="263"/>
        <v>1004.5</v>
      </c>
      <c r="I274" s="11">
        <f t="shared" si="264"/>
        <v>1064</v>
      </c>
      <c r="J274" s="11" cm="1">
        <f t="array" ref="J274">G274-(G274*TSS)</f>
        <v>32931.5</v>
      </c>
      <c r="K274" s="12">
        <f t="shared" ref="K274" si="275"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11">
        <v>5952.9</v>
      </c>
      <c r="M274" s="13">
        <f t="shared" si="266"/>
        <v>29047.1</v>
      </c>
    </row>
    <row r="275" spans="1:13" x14ac:dyDescent="0.2">
      <c r="A275" s="9">
        <v>268</v>
      </c>
      <c r="B275" s="20" t="s">
        <v>489</v>
      </c>
      <c r="C275" s="8" t="s">
        <v>55</v>
      </c>
      <c r="D275" s="21" t="s">
        <v>14</v>
      </c>
      <c r="E275" s="9" t="s">
        <v>46</v>
      </c>
      <c r="F275" s="8" t="s">
        <v>58</v>
      </c>
      <c r="G275" s="11">
        <v>35000</v>
      </c>
      <c r="H275" s="11">
        <f t="shared" si="263"/>
        <v>1004.5</v>
      </c>
      <c r="I275" s="11">
        <f t="shared" si="264"/>
        <v>1064</v>
      </c>
      <c r="J275" s="11" cm="1">
        <f t="array" ref="J275">G275-(G275*TSS)</f>
        <v>32931.5</v>
      </c>
      <c r="K275" s="12">
        <f t="shared" ref="K275" si="276"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11">
        <v>13817.75</v>
      </c>
      <c r="M275" s="13">
        <f t="shared" si="266"/>
        <v>21182.25</v>
      </c>
    </row>
    <row r="276" spans="1:13" x14ac:dyDescent="0.2">
      <c r="A276" s="9">
        <v>269</v>
      </c>
      <c r="B276" s="20" t="s">
        <v>490</v>
      </c>
      <c r="C276" s="8" t="s">
        <v>298</v>
      </c>
      <c r="D276" s="21" t="s">
        <v>14</v>
      </c>
      <c r="E276" s="9" t="s">
        <v>46</v>
      </c>
      <c r="F276" s="8" t="s">
        <v>58</v>
      </c>
      <c r="G276" s="11">
        <v>30000</v>
      </c>
      <c r="H276" s="11">
        <f t="shared" si="263"/>
        <v>861</v>
      </c>
      <c r="I276" s="11">
        <f t="shared" si="264"/>
        <v>912</v>
      </c>
      <c r="J276" s="11" cm="1">
        <f t="array" ref="J276">G276-(G276*TSS)</f>
        <v>28227</v>
      </c>
      <c r="K276" s="12">
        <f t="shared" ref="K276" si="277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11">
        <v>1591.15</v>
      </c>
      <c r="M276" s="13">
        <f t="shared" si="266"/>
        <v>28408.85</v>
      </c>
    </row>
    <row r="277" spans="1:13" x14ac:dyDescent="0.2">
      <c r="A277" s="9">
        <v>270</v>
      </c>
      <c r="B277" s="20" t="s">
        <v>491</v>
      </c>
      <c r="C277" s="8" t="s">
        <v>315</v>
      </c>
      <c r="D277" s="21" t="s">
        <v>14</v>
      </c>
      <c r="E277" s="9" t="s">
        <v>46</v>
      </c>
      <c r="F277" s="8" t="s">
        <v>211</v>
      </c>
      <c r="G277" s="11">
        <v>30000</v>
      </c>
      <c r="H277" s="11">
        <f t="shared" si="263"/>
        <v>861</v>
      </c>
      <c r="I277" s="11">
        <f t="shared" si="264"/>
        <v>912</v>
      </c>
      <c r="J277" s="11" cm="1">
        <f t="array" ref="J277">G277-(G277*TSS)</f>
        <v>28227</v>
      </c>
      <c r="K277" s="12">
        <f t="shared" ref="K277" si="278"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11">
        <v>9444.7099999999991</v>
      </c>
      <c r="M277" s="13">
        <f t="shared" si="266"/>
        <v>20555.29</v>
      </c>
    </row>
    <row r="278" spans="1:13" x14ac:dyDescent="0.2">
      <c r="A278" s="9">
        <v>271</v>
      </c>
      <c r="B278" s="20" t="s">
        <v>492</v>
      </c>
      <c r="C278" s="8" t="s">
        <v>286</v>
      </c>
      <c r="D278" s="21" t="s">
        <v>14</v>
      </c>
      <c r="E278" s="9" t="s">
        <v>46</v>
      </c>
      <c r="F278" s="8" t="s">
        <v>190</v>
      </c>
      <c r="G278" s="11">
        <v>26000</v>
      </c>
      <c r="H278" s="11">
        <f t="shared" si="263"/>
        <v>746.2</v>
      </c>
      <c r="I278" s="11">
        <f t="shared" si="264"/>
        <v>790.4</v>
      </c>
      <c r="J278" s="11" cm="1">
        <f t="array" ref="J278">G278-(G278*TSS)</f>
        <v>24463.4</v>
      </c>
      <c r="K278" s="12">
        <f t="shared" ref="K278" si="279"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11">
        <v>6844</v>
      </c>
      <c r="M278" s="13">
        <f t="shared" si="266"/>
        <v>19156</v>
      </c>
    </row>
    <row r="279" spans="1:13" x14ac:dyDescent="0.2">
      <c r="A279" s="9">
        <v>272</v>
      </c>
      <c r="B279" s="20" t="s">
        <v>493</v>
      </c>
      <c r="C279" s="8" t="s">
        <v>286</v>
      </c>
      <c r="D279" s="21" t="s">
        <v>14</v>
      </c>
      <c r="E279" s="9" t="s">
        <v>46</v>
      </c>
      <c r="F279" s="8" t="s">
        <v>190</v>
      </c>
      <c r="G279" s="11">
        <v>25000</v>
      </c>
      <c r="H279" s="11">
        <f t="shared" si="263"/>
        <v>717.5</v>
      </c>
      <c r="I279" s="11">
        <f t="shared" si="264"/>
        <v>760</v>
      </c>
      <c r="J279" s="11" cm="1">
        <f t="array" ref="J279">G279-(G279*TSS)</f>
        <v>23522.5</v>
      </c>
      <c r="K279" s="12">
        <f t="shared" ref="K279" si="280"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11">
        <v>12002.25</v>
      </c>
      <c r="M279" s="13">
        <f t="shared" si="266"/>
        <v>12997.75</v>
      </c>
    </row>
    <row r="280" spans="1:13" x14ac:dyDescent="0.2">
      <c r="A280" s="9">
        <v>273</v>
      </c>
      <c r="B280" s="20" t="s">
        <v>494</v>
      </c>
      <c r="C280" s="8" t="s">
        <v>495</v>
      </c>
      <c r="D280" s="21" t="s">
        <v>14</v>
      </c>
      <c r="E280" s="9" t="s">
        <v>46</v>
      </c>
      <c r="F280" s="8" t="s">
        <v>119</v>
      </c>
      <c r="G280" s="11">
        <v>31500</v>
      </c>
      <c r="H280" s="11">
        <f t="shared" si="263"/>
        <v>904.05</v>
      </c>
      <c r="I280" s="11">
        <f t="shared" si="264"/>
        <v>957.6</v>
      </c>
      <c r="J280" s="11" cm="1">
        <f t="array" ref="J280">G280-(G280*TSS)</f>
        <v>29638.35</v>
      </c>
      <c r="K280" s="12">
        <f t="shared" ref="K280" si="281"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11">
        <v>1798</v>
      </c>
      <c r="M280" s="13">
        <f t="shared" si="266"/>
        <v>29702</v>
      </c>
    </row>
    <row r="281" spans="1:13" x14ac:dyDescent="0.2">
      <c r="A281" s="9">
        <v>274</v>
      </c>
      <c r="B281" s="20" t="s">
        <v>496</v>
      </c>
      <c r="C281" s="8" t="s">
        <v>271</v>
      </c>
      <c r="D281" s="21" t="s">
        <v>14</v>
      </c>
      <c r="E281" s="9" t="s">
        <v>46</v>
      </c>
      <c r="F281" s="8" t="s">
        <v>61</v>
      </c>
      <c r="G281" s="11">
        <v>30000</v>
      </c>
      <c r="H281" s="11">
        <f t="shared" si="263"/>
        <v>861</v>
      </c>
      <c r="I281" s="11">
        <f t="shared" si="264"/>
        <v>912</v>
      </c>
      <c r="J281" s="11" cm="1">
        <f t="array" ref="J281">G281-(G281*TSS)</f>
        <v>28227</v>
      </c>
      <c r="K281" s="12">
        <f t="shared" ref="K281" si="282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11">
        <v>1502.5</v>
      </c>
      <c r="M281" s="13">
        <f t="shared" si="266"/>
        <v>28497.5</v>
      </c>
    </row>
    <row r="282" spans="1:13" x14ac:dyDescent="0.2">
      <c r="A282" s="9">
        <v>275</v>
      </c>
      <c r="B282" s="20" t="s">
        <v>497</v>
      </c>
      <c r="C282" s="8" t="s">
        <v>216</v>
      </c>
      <c r="D282" s="21" t="s">
        <v>15</v>
      </c>
      <c r="E282" s="9" t="s">
        <v>46</v>
      </c>
      <c r="F282" s="8" t="s">
        <v>35</v>
      </c>
      <c r="G282" s="11">
        <v>35000</v>
      </c>
      <c r="H282" s="11">
        <f t="shared" si="263"/>
        <v>1004.5</v>
      </c>
      <c r="I282" s="11">
        <f t="shared" si="264"/>
        <v>1064</v>
      </c>
      <c r="J282" s="11" cm="1">
        <f t="array" ref="J282">G282-(G282*TSS)</f>
        <v>32931.5</v>
      </c>
      <c r="K282" s="12">
        <f t="shared" ref="K282" si="283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11">
        <v>1502.5</v>
      </c>
      <c r="M282" s="13">
        <f t="shared" si="266"/>
        <v>33497.5</v>
      </c>
    </row>
    <row r="283" spans="1:13" x14ac:dyDescent="0.2">
      <c r="A283" s="9">
        <v>276</v>
      </c>
      <c r="B283" s="20" t="s">
        <v>498</v>
      </c>
      <c r="C283" s="8" t="s">
        <v>216</v>
      </c>
      <c r="D283" s="21" t="s">
        <v>15</v>
      </c>
      <c r="E283" s="9" t="s">
        <v>46</v>
      </c>
      <c r="F283" s="8" t="s">
        <v>35</v>
      </c>
      <c r="G283" s="11">
        <v>30000</v>
      </c>
      <c r="H283" s="11">
        <f t="shared" si="263"/>
        <v>861</v>
      </c>
      <c r="I283" s="11">
        <f t="shared" si="264"/>
        <v>912</v>
      </c>
      <c r="J283" s="11" cm="1">
        <f t="array" ref="J283">G283-(G283*TSS)</f>
        <v>28227</v>
      </c>
      <c r="K283" s="12">
        <f t="shared" ref="K283" si="284">IF((J283*12)&lt;=SMAX,0,IF(AND((J283*12)&gt;=SMIN2,(J283*12)&lt;=SMAXN2),(((J283*12)-SMIN2)*PORCN1)/12,IF(AND((J283*12)&gt;=SMIN3,(J283*12)&lt;=SMAXN3),(((((J283*12)-SMIN3)*PORCN2)+VAFN3)/12),(((((J283*12)-SMAXN4)*PORCN3)+VAFN4)/12))))</f>
        <v>0</v>
      </c>
      <c r="L283" s="11">
        <v>1065.1600000000001</v>
      </c>
      <c r="M283" s="13">
        <f t="shared" si="266"/>
        <v>28934.84</v>
      </c>
    </row>
    <row r="284" spans="1:13" x14ac:dyDescent="0.2">
      <c r="A284" s="9">
        <v>277</v>
      </c>
      <c r="B284" s="20" t="s">
        <v>499</v>
      </c>
      <c r="C284" s="8" t="s">
        <v>60</v>
      </c>
      <c r="D284" s="21" t="s">
        <v>15</v>
      </c>
      <c r="E284" s="9" t="s">
        <v>46</v>
      </c>
      <c r="F284" s="8" t="s">
        <v>61</v>
      </c>
      <c r="G284" s="11">
        <v>16500</v>
      </c>
      <c r="H284" s="11">
        <f t="shared" si="263"/>
        <v>473.55</v>
      </c>
      <c r="I284" s="11">
        <f t="shared" si="264"/>
        <v>501.6</v>
      </c>
      <c r="J284" s="11" cm="1">
        <f t="array" ref="J284">G284-(G284*TSS)</f>
        <v>15524.85</v>
      </c>
      <c r="K284" s="12">
        <f t="shared" ref="K284" si="285">IF((J284*12)&lt;=SMAX,0,IF(AND((J284*12)&gt;=SMIN2,(J284*12)&lt;=SMAXN2),(((J284*12)-SMIN2)*PORCN1)/12,IF(AND((J284*12)&gt;=SMIN3,(J284*12)&lt;=SMAXN3),(((((J284*12)-SMIN3)*PORCN2)+VAFN3)/12),(((((J284*12)-SMAXN4)*PORCN3)+VAFN4)/12))))</f>
        <v>0</v>
      </c>
      <c r="L284" s="11">
        <v>2831.65</v>
      </c>
      <c r="M284" s="13">
        <f t="shared" si="266"/>
        <v>13668.35</v>
      </c>
    </row>
    <row r="285" spans="1:13" x14ac:dyDescent="0.2">
      <c r="A285" s="9">
        <v>278</v>
      </c>
      <c r="B285" s="20" t="s">
        <v>500</v>
      </c>
      <c r="C285" s="8" t="s">
        <v>271</v>
      </c>
      <c r="D285" s="21" t="s">
        <v>15</v>
      </c>
      <c r="E285" s="9" t="s">
        <v>46</v>
      </c>
      <c r="F285" s="8" t="s">
        <v>61</v>
      </c>
      <c r="G285" s="11">
        <v>26250</v>
      </c>
      <c r="H285" s="11">
        <f t="shared" si="263"/>
        <v>753.375</v>
      </c>
      <c r="I285" s="11">
        <f t="shared" si="264"/>
        <v>798</v>
      </c>
      <c r="J285" s="11" cm="1">
        <f t="array" ref="J285">G285-(G285*TSS)</f>
        <v>24698.625</v>
      </c>
      <c r="K285" s="12">
        <f t="shared" ref="K285" si="286">IF((J285*12)&lt;=SMAX,0,IF(AND((J285*12)&gt;=SMIN2,(J285*12)&lt;=SMAXN2),(((J285*12)-SMIN2)*PORCN1)/12,IF(AND((J285*12)&gt;=SMIN3,(J285*12)&lt;=SMAXN3),(((((J285*12)-SMIN3)*PORCN2)+VAFN3)/12),(((((J285*12)-SMAXN4)*PORCN3)+VAFN4)/12))))</f>
        <v>0</v>
      </c>
      <c r="L285" s="11">
        <v>15434.18</v>
      </c>
      <c r="M285" s="13">
        <f t="shared" si="266"/>
        <v>10815.82</v>
      </c>
    </row>
    <row r="286" spans="1:13" x14ac:dyDescent="0.2">
      <c r="A286" s="9">
        <v>279</v>
      </c>
      <c r="B286" s="20" t="s">
        <v>501</v>
      </c>
      <c r="C286" s="8" t="s">
        <v>401</v>
      </c>
      <c r="D286" s="21" t="s">
        <v>15</v>
      </c>
      <c r="E286" s="9" t="s">
        <v>46</v>
      </c>
      <c r="F286" s="8" t="s">
        <v>54</v>
      </c>
      <c r="G286" s="11">
        <v>25000</v>
      </c>
      <c r="H286" s="11">
        <f t="shared" si="263"/>
        <v>717.5</v>
      </c>
      <c r="I286" s="11">
        <f t="shared" si="264"/>
        <v>760</v>
      </c>
      <c r="J286" s="11" cm="1">
        <f t="array" ref="J286">G286-(G286*TSS)</f>
        <v>23522.5</v>
      </c>
      <c r="K286" s="12">
        <f t="shared" ref="K286" si="287"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11">
        <v>3079.95</v>
      </c>
      <c r="M286" s="13">
        <f t="shared" si="266"/>
        <v>21920.05</v>
      </c>
    </row>
    <row r="287" spans="1:13" x14ac:dyDescent="0.2">
      <c r="A287" s="9">
        <v>280</v>
      </c>
      <c r="B287" s="20" t="s">
        <v>502</v>
      </c>
      <c r="C287" s="8" t="s">
        <v>60</v>
      </c>
      <c r="D287" s="21" t="s">
        <v>15</v>
      </c>
      <c r="E287" s="9" t="s">
        <v>46</v>
      </c>
      <c r="F287" s="8" t="s">
        <v>61</v>
      </c>
      <c r="G287" s="11">
        <v>16500</v>
      </c>
      <c r="H287" s="11">
        <f t="shared" si="263"/>
        <v>473.55</v>
      </c>
      <c r="I287" s="11">
        <f t="shared" si="264"/>
        <v>501.6</v>
      </c>
      <c r="J287" s="11" cm="1">
        <f t="array" ref="J287">G287-(G287*TSS)</f>
        <v>15524.85</v>
      </c>
      <c r="K287" s="12">
        <f t="shared" ref="K287" si="288"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11">
        <v>5103.5200000000004</v>
      </c>
      <c r="M287" s="13">
        <f t="shared" si="266"/>
        <v>11396.48</v>
      </c>
    </row>
    <row r="288" spans="1:13" x14ac:dyDescent="0.2">
      <c r="A288" s="9">
        <v>281</v>
      </c>
      <c r="B288" s="20" t="s">
        <v>503</v>
      </c>
      <c r="C288" s="8" t="s">
        <v>271</v>
      </c>
      <c r="D288" s="21" t="s">
        <v>14</v>
      </c>
      <c r="E288" s="9" t="s">
        <v>46</v>
      </c>
      <c r="F288" s="8" t="s">
        <v>61</v>
      </c>
      <c r="G288" s="11">
        <v>35000</v>
      </c>
      <c r="H288" s="11">
        <f t="shared" si="263"/>
        <v>1004.5</v>
      </c>
      <c r="I288" s="11">
        <f t="shared" si="264"/>
        <v>1064</v>
      </c>
      <c r="J288" s="11" cm="1">
        <f t="array" ref="J288">G288-(G288*TSS)</f>
        <v>32931.5</v>
      </c>
      <c r="K288" s="12">
        <f t="shared" ref="K288" si="289"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11">
        <v>2546.15</v>
      </c>
      <c r="M288" s="13">
        <f t="shared" si="266"/>
        <v>32453.85</v>
      </c>
    </row>
    <row r="289" spans="1:13" x14ac:dyDescent="0.2">
      <c r="A289" s="9">
        <v>282</v>
      </c>
      <c r="B289" s="20" t="s">
        <v>504</v>
      </c>
      <c r="C289" s="8" t="s">
        <v>505</v>
      </c>
      <c r="D289" s="21" t="s">
        <v>14</v>
      </c>
      <c r="E289" s="9" t="s">
        <v>46</v>
      </c>
      <c r="F289" s="8" t="s">
        <v>139</v>
      </c>
      <c r="G289" s="11">
        <v>30000</v>
      </c>
      <c r="H289" s="11">
        <f t="shared" si="263"/>
        <v>861</v>
      </c>
      <c r="I289" s="11">
        <f t="shared" si="264"/>
        <v>912</v>
      </c>
      <c r="J289" s="11" cm="1">
        <f t="array" ref="J289">G289-(G289*TSS)</f>
        <v>28227</v>
      </c>
      <c r="K289" s="12">
        <f t="shared" ref="K289" si="290"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11">
        <v>6153</v>
      </c>
      <c r="M289" s="13">
        <f t="shared" si="266"/>
        <v>23847</v>
      </c>
    </row>
    <row r="290" spans="1:13" x14ac:dyDescent="0.2">
      <c r="A290" s="9">
        <v>283</v>
      </c>
      <c r="B290" s="20" t="s">
        <v>506</v>
      </c>
      <c r="C290" s="8" t="s">
        <v>216</v>
      </c>
      <c r="D290" s="21" t="s">
        <v>15</v>
      </c>
      <c r="E290" s="9" t="s">
        <v>46</v>
      </c>
      <c r="F290" s="8" t="s">
        <v>38</v>
      </c>
      <c r="G290" s="11">
        <v>26250</v>
      </c>
      <c r="H290" s="11">
        <f t="shared" si="263"/>
        <v>753.375</v>
      </c>
      <c r="I290" s="11">
        <f t="shared" si="264"/>
        <v>798</v>
      </c>
      <c r="J290" s="11" cm="1">
        <f t="array" ref="J290">G290-(G290*TSS)</f>
        <v>24698.625</v>
      </c>
      <c r="K290" s="12">
        <f t="shared" ref="K290" si="291"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11">
        <v>1561.6</v>
      </c>
      <c r="M290" s="13">
        <f t="shared" si="266"/>
        <v>24688.400000000001</v>
      </c>
    </row>
    <row r="291" spans="1:13" x14ac:dyDescent="0.2">
      <c r="A291" s="9">
        <v>284</v>
      </c>
      <c r="B291" s="20" t="s">
        <v>507</v>
      </c>
      <c r="C291" s="8" t="s">
        <v>127</v>
      </c>
      <c r="D291" s="21" t="s">
        <v>14</v>
      </c>
      <c r="E291" s="9" t="s">
        <v>46</v>
      </c>
      <c r="F291" s="8" t="s">
        <v>105</v>
      </c>
      <c r="G291" s="11">
        <v>35000</v>
      </c>
      <c r="H291" s="11">
        <f t="shared" si="263"/>
        <v>1004.5</v>
      </c>
      <c r="I291" s="11">
        <f t="shared" si="264"/>
        <v>1064</v>
      </c>
      <c r="J291" s="11" cm="1">
        <f t="array" ref="J291">G291-(G291*TSS)</f>
        <v>32931.5</v>
      </c>
      <c r="K291" s="12">
        <f t="shared" ref="K291" si="292"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11">
        <v>2093.5</v>
      </c>
      <c r="M291" s="13">
        <f t="shared" si="266"/>
        <v>32906.5</v>
      </c>
    </row>
    <row r="292" spans="1:13" x14ac:dyDescent="0.2">
      <c r="A292" s="9">
        <v>285</v>
      </c>
      <c r="B292" s="20" t="s">
        <v>508</v>
      </c>
      <c r="C292" s="8" t="s">
        <v>216</v>
      </c>
      <c r="D292" s="21" t="s">
        <v>15</v>
      </c>
      <c r="E292" s="9" t="s">
        <v>46</v>
      </c>
      <c r="F292" s="8" t="s">
        <v>38</v>
      </c>
      <c r="G292" s="11">
        <v>35000</v>
      </c>
      <c r="H292" s="11">
        <f t="shared" si="263"/>
        <v>1004.5</v>
      </c>
      <c r="I292" s="11">
        <f t="shared" si="264"/>
        <v>1064</v>
      </c>
      <c r="J292" s="11" cm="1">
        <f t="array" ref="J292">G292-(G292*TSS)</f>
        <v>32931.5</v>
      </c>
      <c r="K292" s="12">
        <f t="shared" ref="K292" si="293"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11">
        <v>2093.5</v>
      </c>
      <c r="M292" s="13">
        <f t="shared" si="266"/>
        <v>32906.5</v>
      </c>
    </row>
    <row r="293" spans="1:13" x14ac:dyDescent="0.2">
      <c r="A293" s="9">
        <v>286</v>
      </c>
      <c r="B293" s="20" t="s">
        <v>509</v>
      </c>
      <c r="C293" s="8" t="s">
        <v>510</v>
      </c>
      <c r="D293" s="21" t="s">
        <v>14</v>
      </c>
      <c r="E293" s="9" t="s">
        <v>46</v>
      </c>
      <c r="F293" s="8" t="s">
        <v>58</v>
      </c>
      <c r="G293" s="11">
        <v>25000</v>
      </c>
      <c r="H293" s="11">
        <f t="shared" si="263"/>
        <v>717.5</v>
      </c>
      <c r="I293" s="11">
        <f t="shared" si="264"/>
        <v>760</v>
      </c>
      <c r="J293" s="11" cm="1">
        <f t="array" ref="J293">G293-(G293*TSS)</f>
        <v>23522.5</v>
      </c>
      <c r="K293" s="12">
        <f t="shared" ref="K293" si="294"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11">
        <v>1798</v>
      </c>
      <c r="M293" s="13">
        <f t="shared" si="266"/>
        <v>23202</v>
      </c>
    </row>
    <row r="294" spans="1:13" x14ac:dyDescent="0.2">
      <c r="A294" s="9">
        <v>287</v>
      </c>
      <c r="B294" s="20" t="s">
        <v>511</v>
      </c>
      <c r="C294" s="8" t="s">
        <v>298</v>
      </c>
      <c r="D294" s="21" t="s">
        <v>14</v>
      </c>
      <c r="E294" s="9" t="s">
        <v>46</v>
      </c>
      <c r="F294" s="8" t="s">
        <v>58</v>
      </c>
      <c r="G294" s="11">
        <v>35000</v>
      </c>
      <c r="H294" s="11">
        <f t="shared" si="263"/>
        <v>1004.5</v>
      </c>
      <c r="I294" s="11">
        <f t="shared" si="264"/>
        <v>1064</v>
      </c>
      <c r="J294" s="11" cm="1">
        <f t="array" ref="J294">G294-(G294*TSS)</f>
        <v>32931.5</v>
      </c>
      <c r="K294" s="12">
        <f t="shared" ref="K294" si="295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11">
        <v>21841.17</v>
      </c>
      <c r="M294" s="13">
        <f t="shared" si="266"/>
        <v>13158.830000000002</v>
      </c>
    </row>
    <row r="295" spans="1:13" x14ac:dyDescent="0.2">
      <c r="A295" s="9">
        <v>288</v>
      </c>
      <c r="B295" s="20" t="s">
        <v>512</v>
      </c>
      <c r="C295" s="8" t="s">
        <v>203</v>
      </c>
      <c r="D295" s="21" t="s">
        <v>14</v>
      </c>
      <c r="E295" s="9" t="s">
        <v>46</v>
      </c>
      <c r="F295" s="8" t="s">
        <v>58</v>
      </c>
      <c r="G295" s="11">
        <v>17600</v>
      </c>
      <c r="H295" s="11">
        <f t="shared" si="263"/>
        <v>505.12</v>
      </c>
      <c r="I295" s="11">
        <f t="shared" si="264"/>
        <v>535.04</v>
      </c>
      <c r="J295" s="11" cm="1">
        <f t="array" ref="J295">G295-(G295*TSS)</f>
        <v>16559.84</v>
      </c>
      <c r="K295" s="12">
        <f t="shared" ref="K295" si="296"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11">
        <v>1561.6</v>
      </c>
      <c r="M295" s="13">
        <f t="shared" si="266"/>
        <v>16038.4</v>
      </c>
    </row>
    <row r="296" spans="1:13" x14ac:dyDescent="0.2">
      <c r="A296" s="9">
        <v>289</v>
      </c>
      <c r="B296" s="20" t="s">
        <v>513</v>
      </c>
      <c r="C296" s="8" t="s">
        <v>203</v>
      </c>
      <c r="D296" s="21" t="s">
        <v>14</v>
      </c>
      <c r="E296" s="9" t="s">
        <v>46</v>
      </c>
      <c r="F296" s="8" t="s">
        <v>58</v>
      </c>
      <c r="G296" s="11">
        <v>17600</v>
      </c>
      <c r="H296" s="11">
        <f t="shared" si="263"/>
        <v>505.12</v>
      </c>
      <c r="I296" s="11">
        <f t="shared" si="264"/>
        <v>535.04</v>
      </c>
      <c r="J296" s="11" cm="1">
        <f t="array" ref="J296">G296-(G296*TSS)</f>
        <v>16559.84</v>
      </c>
      <c r="K296" s="12">
        <f t="shared" ref="K296" si="297"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11">
        <v>1502.5</v>
      </c>
      <c r="M296" s="13">
        <f t="shared" si="266"/>
        <v>16097.5</v>
      </c>
    </row>
    <row r="297" spans="1:13" x14ac:dyDescent="0.2">
      <c r="A297" s="9">
        <v>290</v>
      </c>
      <c r="B297" s="20" t="s">
        <v>514</v>
      </c>
      <c r="C297" s="8" t="s">
        <v>60</v>
      </c>
      <c r="D297" s="21" t="s">
        <v>15</v>
      </c>
      <c r="E297" s="9" t="s">
        <v>46</v>
      </c>
      <c r="F297" s="8" t="s">
        <v>61</v>
      </c>
      <c r="G297" s="11">
        <v>17500</v>
      </c>
      <c r="H297" s="11">
        <f t="shared" si="263"/>
        <v>502.25</v>
      </c>
      <c r="I297" s="11">
        <f t="shared" si="264"/>
        <v>532</v>
      </c>
      <c r="J297" s="11" cm="1">
        <f t="array" ref="J297">G297-(G297*TSS)</f>
        <v>16465.75</v>
      </c>
      <c r="K297" s="12">
        <f t="shared" ref="K297" si="298">IF((J297*12)&lt;=SMAX,0,IF(AND((J297*12)&gt;=SMIN2,(J297*12)&lt;=SMAXN2),(((J297*12)-SMIN2)*PORCN1)/12,IF(AND((J297*12)&gt;=SMIN3,(J297*12)&lt;=SMAXN3),(((((J297*12)-SMIN3)*PORCN2)+VAFN3)/12),(((((J297*12)-SMAXN4)*PORCN3)+VAFN4)/12))))</f>
        <v>0</v>
      </c>
      <c r="L297" s="11">
        <v>3464.1</v>
      </c>
      <c r="M297" s="13">
        <f t="shared" si="266"/>
        <v>14035.9</v>
      </c>
    </row>
    <row r="298" spans="1:13" x14ac:dyDescent="0.2">
      <c r="A298" s="9">
        <v>291</v>
      </c>
      <c r="B298" s="20" t="s">
        <v>515</v>
      </c>
      <c r="C298" s="8" t="s">
        <v>186</v>
      </c>
      <c r="D298" s="21" t="s">
        <v>14</v>
      </c>
      <c r="E298" s="9" t="s">
        <v>46</v>
      </c>
      <c r="F298" s="8" t="s">
        <v>190</v>
      </c>
      <c r="G298" s="11">
        <v>25000</v>
      </c>
      <c r="H298" s="11">
        <f t="shared" si="263"/>
        <v>717.5</v>
      </c>
      <c r="I298" s="11">
        <f t="shared" si="264"/>
        <v>760</v>
      </c>
      <c r="J298" s="11" cm="1">
        <f t="array" ref="J298">G298-(G298*TSS)</f>
        <v>23522.5</v>
      </c>
      <c r="K298" s="12">
        <f t="shared" ref="K298" si="299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11">
        <v>3798</v>
      </c>
      <c r="M298" s="13">
        <f t="shared" si="266"/>
        <v>21202</v>
      </c>
    </row>
    <row r="299" spans="1:13" x14ac:dyDescent="0.2">
      <c r="A299" s="9">
        <v>292</v>
      </c>
      <c r="B299" s="20" t="s">
        <v>516</v>
      </c>
      <c r="C299" s="8" t="s">
        <v>60</v>
      </c>
      <c r="D299" s="21" t="s">
        <v>14</v>
      </c>
      <c r="E299" s="9" t="s">
        <v>46</v>
      </c>
      <c r="F299" s="8" t="s">
        <v>61</v>
      </c>
      <c r="G299" s="11">
        <v>16500</v>
      </c>
      <c r="H299" s="11">
        <f t="shared" si="263"/>
        <v>473.55</v>
      </c>
      <c r="I299" s="11">
        <f t="shared" si="264"/>
        <v>501.6</v>
      </c>
      <c r="J299" s="11" cm="1">
        <f t="array" ref="J299">G299-(G299*TSS)</f>
        <v>15524.85</v>
      </c>
      <c r="K299" s="12">
        <f t="shared" ref="K299" si="300"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11">
        <v>12139.5</v>
      </c>
      <c r="M299" s="13">
        <f t="shared" si="266"/>
        <v>4360.5</v>
      </c>
    </row>
    <row r="300" spans="1:13" x14ac:dyDescent="0.2">
      <c r="A300" s="9">
        <v>293</v>
      </c>
      <c r="B300" s="20" t="s">
        <v>517</v>
      </c>
      <c r="C300" s="8" t="s">
        <v>461</v>
      </c>
      <c r="D300" s="21" t="s">
        <v>14</v>
      </c>
      <c r="E300" s="9" t="s">
        <v>46</v>
      </c>
      <c r="F300" s="8" t="s">
        <v>190</v>
      </c>
      <c r="G300" s="11">
        <v>40000</v>
      </c>
      <c r="H300" s="11">
        <f t="shared" si="263"/>
        <v>1148</v>
      </c>
      <c r="I300" s="11">
        <f t="shared" si="264"/>
        <v>1216</v>
      </c>
      <c r="J300" s="11" cm="1">
        <f t="array" ref="J300">G300-(G300*TSS)</f>
        <v>37636</v>
      </c>
      <c r="K300" s="12">
        <f t="shared" ref="K300" si="301">IF((J300*12)&lt;=SMAX,0,IF(AND((J300*12)&gt;=SMIN2,(J300*12)&lt;=SMAXN2),(((J300*12)-SMIN2)*PORCN1)/12,IF(AND((J300*12)&gt;=SMIN3,(J300*12)&lt;=SMAXN3),(((((J300*12)-SMIN3)*PORCN2)+VAFN3)/12),(((((J300*12)-SMAXN4)*PORCN3)+VAFN4)/12))))</f>
        <v>442.64987499999984</v>
      </c>
      <c r="L300" s="11">
        <v>11844</v>
      </c>
      <c r="M300" s="13">
        <f t="shared" si="266"/>
        <v>28156</v>
      </c>
    </row>
    <row r="301" spans="1:13" x14ac:dyDescent="0.2">
      <c r="A301" s="9">
        <v>294</v>
      </c>
      <c r="B301" s="20" t="s">
        <v>518</v>
      </c>
      <c r="C301" s="8" t="s">
        <v>76</v>
      </c>
      <c r="D301" s="21" t="s">
        <v>15</v>
      </c>
      <c r="E301" s="9" t="s">
        <v>46</v>
      </c>
      <c r="F301" s="8" t="s">
        <v>38</v>
      </c>
      <c r="G301" s="11">
        <v>25000</v>
      </c>
      <c r="H301" s="11">
        <f t="shared" si="263"/>
        <v>717.5</v>
      </c>
      <c r="I301" s="11">
        <f t="shared" si="264"/>
        <v>760</v>
      </c>
      <c r="J301" s="11" cm="1">
        <f t="array" ref="J301">G301-(G301*TSS)</f>
        <v>23522.5</v>
      </c>
      <c r="K301" s="12">
        <f t="shared" ref="K301" si="302"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11">
        <v>8840.32</v>
      </c>
      <c r="M301" s="13">
        <f t="shared" si="266"/>
        <v>16159.68</v>
      </c>
    </row>
    <row r="302" spans="1:13" x14ac:dyDescent="0.2">
      <c r="A302" s="9">
        <v>295</v>
      </c>
      <c r="B302" s="20" t="s">
        <v>519</v>
      </c>
      <c r="C302" s="8" t="s">
        <v>60</v>
      </c>
      <c r="D302" s="21" t="s">
        <v>15</v>
      </c>
      <c r="E302" s="9" t="s">
        <v>46</v>
      </c>
      <c r="F302" s="8" t="s">
        <v>61</v>
      </c>
      <c r="G302" s="11">
        <v>16500</v>
      </c>
      <c r="H302" s="11">
        <f t="shared" si="263"/>
        <v>473.55</v>
      </c>
      <c r="I302" s="11">
        <f t="shared" si="264"/>
        <v>501.6</v>
      </c>
      <c r="J302" s="11" cm="1">
        <f t="array" ref="J302">G302-(G302*TSS)</f>
        <v>15524.85</v>
      </c>
      <c r="K302" s="12">
        <f t="shared" ref="K302" si="303"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11">
        <v>4576.38</v>
      </c>
      <c r="M302" s="13">
        <f t="shared" si="266"/>
        <v>11923.619999999999</v>
      </c>
    </row>
    <row r="303" spans="1:13" x14ac:dyDescent="0.2">
      <c r="A303" s="9">
        <v>296</v>
      </c>
      <c r="B303" s="20" t="s">
        <v>520</v>
      </c>
      <c r="C303" s="8" t="s">
        <v>315</v>
      </c>
      <c r="D303" s="21" t="s">
        <v>14</v>
      </c>
      <c r="E303" s="9" t="s">
        <v>46</v>
      </c>
      <c r="F303" s="8" t="s">
        <v>211</v>
      </c>
      <c r="G303" s="11">
        <v>20000</v>
      </c>
      <c r="H303" s="11">
        <f t="shared" si="263"/>
        <v>574</v>
      </c>
      <c r="I303" s="11">
        <f t="shared" si="264"/>
        <v>608</v>
      </c>
      <c r="J303" s="11" cm="1">
        <f t="array" ref="J303">G303-(G303*TSS)</f>
        <v>18818</v>
      </c>
      <c r="K303" s="12">
        <f t="shared" ref="K303" si="304"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11">
        <v>2252.5</v>
      </c>
      <c r="M303" s="13">
        <f t="shared" si="266"/>
        <v>17747.5</v>
      </c>
    </row>
    <row r="304" spans="1:13" x14ac:dyDescent="0.2">
      <c r="A304" s="9">
        <v>297</v>
      </c>
      <c r="B304" s="20" t="s">
        <v>521</v>
      </c>
      <c r="C304" s="8" t="s">
        <v>186</v>
      </c>
      <c r="D304" s="21" t="s">
        <v>14</v>
      </c>
      <c r="E304" s="9" t="s">
        <v>46</v>
      </c>
      <c r="F304" s="8" t="s">
        <v>190</v>
      </c>
      <c r="G304" s="11">
        <v>30000</v>
      </c>
      <c r="H304" s="11">
        <f t="shared" si="263"/>
        <v>861</v>
      </c>
      <c r="I304" s="11">
        <f t="shared" si="264"/>
        <v>912</v>
      </c>
      <c r="J304" s="11" cm="1">
        <f t="array" ref="J304">G304-(G304*TSS)</f>
        <v>28227</v>
      </c>
      <c r="K304" s="12">
        <f t="shared" ref="K304" si="305"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11">
        <v>6046.15</v>
      </c>
      <c r="M304" s="13">
        <f t="shared" si="266"/>
        <v>23953.85</v>
      </c>
    </row>
    <row r="305" spans="1:13" x14ac:dyDescent="0.2">
      <c r="A305" s="9">
        <v>298</v>
      </c>
      <c r="B305" s="20" t="s">
        <v>522</v>
      </c>
      <c r="C305" s="8" t="s">
        <v>55</v>
      </c>
      <c r="D305" s="21" t="s">
        <v>14</v>
      </c>
      <c r="E305" s="9" t="s">
        <v>46</v>
      </c>
      <c r="F305" s="8" t="s">
        <v>58</v>
      </c>
      <c r="G305" s="11">
        <v>25000</v>
      </c>
      <c r="H305" s="11">
        <f t="shared" si="263"/>
        <v>717.5</v>
      </c>
      <c r="I305" s="11">
        <f t="shared" si="264"/>
        <v>760</v>
      </c>
      <c r="J305" s="11" cm="1">
        <f t="array" ref="J305">G305-(G305*TSS)</f>
        <v>23522.5</v>
      </c>
      <c r="K305" s="12">
        <f t="shared" ref="K305" si="306"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11">
        <v>5475.98</v>
      </c>
      <c r="M305" s="13">
        <f t="shared" si="266"/>
        <v>19524.02</v>
      </c>
    </row>
    <row r="306" spans="1:13" x14ac:dyDescent="0.2">
      <c r="A306" s="9">
        <v>299</v>
      </c>
      <c r="B306" s="20" t="s">
        <v>523</v>
      </c>
      <c r="C306" s="8" t="s">
        <v>429</v>
      </c>
      <c r="D306" s="21" t="s">
        <v>14</v>
      </c>
      <c r="E306" s="9" t="s">
        <v>46</v>
      </c>
      <c r="F306" s="8" t="s">
        <v>58</v>
      </c>
      <c r="G306" s="11">
        <v>31500</v>
      </c>
      <c r="H306" s="11">
        <f t="shared" si="263"/>
        <v>904.05</v>
      </c>
      <c r="I306" s="11">
        <f t="shared" si="264"/>
        <v>957.6</v>
      </c>
      <c r="J306" s="11" cm="1">
        <f t="array" ref="J306">G306-(G306*TSS)</f>
        <v>29638.35</v>
      </c>
      <c r="K306" s="12">
        <f t="shared" ref="K306" si="307"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11">
        <v>13860.21</v>
      </c>
      <c r="M306" s="13">
        <f t="shared" si="266"/>
        <v>17639.79</v>
      </c>
    </row>
    <row r="307" spans="1:13" x14ac:dyDescent="0.2">
      <c r="A307" s="9">
        <v>300</v>
      </c>
      <c r="B307" s="20" t="s">
        <v>524</v>
      </c>
      <c r="C307" s="8" t="s">
        <v>60</v>
      </c>
      <c r="D307" s="21" t="s">
        <v>15</v>
      </c>
      <c r="E307" s="9" t="s">
        <v>46</v>
      </c>
      <c r="F307" s="8" t="s">
        <v>61</v>
      </c>
      <c r="G307" s="11">
        <v>16500</v>
      </c>
      <c r="H307" s="11">
        <f t="shared" si="263"/>
        <v>473.55</v>
      </c>
      <c r="I307" s="11">
        <f t="shared" si="264"/>
        <v>501.6</v>
      </c>
      <c r="J307" s="11" cm="1">
        <f t="array" ref="J307">G307-(G307*TSS)</f>
        <v>15524.85</v>
      </c>
      <c r="K307" s="12">
        <f t="shared" ref="K307" si="308"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11">
        <v>1576.38</v>
      </c>
      <c r="M307" s="13">
        <f t="shared" si="266"/>
        <v>14923.619999999999</v>
      </c>
    </row>
    <row r="308" spans="1:13" x14ac:dyDescent="0.2">
      <c r="A308" s="9">
        <v>301</v>
      </c>
      <c r="B308" s="20" t="s">
        <v>525</v>
      </c>
      <c r="C308" s="8" t="s">
        <v>203</v>
      </c>
      <c r="D308" s="21" t="s">
        <v>14</v>
      </c>
      <c r="E308" s="9" t="s">
        <v>46</v>
      </c>
      <c r="F308" s="8" t="s">
        <v>61</v>
      </c>
      <c r="G308" s="11">
        <v>17600</v>
      </c>
      <c r="H308" s="11">
        <f t="shared" si="263"/>
        <v>505.12</v>
      </c>
      <c r="I308" s="11">
        <f t="shared" si="264"/>
        <v>535.04</v>
      </c>
      <c r="J308" s="11" cm="1">
        <f t="array" ref="J308">G308-(G308*TSS)</f>
        <v>16559.84</v>
      </c>
      <c r="K308" s="12">
        <f t="shared" ref="K308" si="309"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11">
        <v>8639.5</v>
      </c>
      <c r="M308" s="13">
        <f t="shared" si="266"/>
        <v>8960.5</v>
      </c>
    </row>
    <row r="309" spans="1:13" x14ac:dyDescent="0.2">
      <c r="A309" s="9">
        <v>302</v>
      </c>
      <c r="B309" s="20" t="s">
        <v>526</v>
      </c>
      <c r="C309" s="8" t="s">
        <v>60</v>
      </c>
      <c r="D309" s="21" t="s">
        <v>15</v>
      </c>
      <c r="E309" s="9" t="s">
        <v>46</v>
      </c>
      <c r="F309" s="8" t="s">
        <v>61</v>
      </c>
      <c r="G309" s="11">
        <v>16500</v>
      </c>
      <c r="H309" s="11">
        <f t="shared" si="263"/>
        <v>473.55</v>
      </c>
      <c r="I309" s="11">
        <f t="shared" si="264"/>
        <v>501.6</v>
      </c>
      <c r="J309" s="11" cm="1">
        <f t="array" ref="J309">G309-(G309*TSS)</f>
        <v>15524.85</v>
      </c>
      <c r="K309" s="12">
        <f t="shared" ref="K309" si="310"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11">
        <v>3670.95</v>
      </c>
      <c r="M309" s="13">
        <f t="shared" si="266"/>
        <v>12829.05</v>
      </c>
    </row>
    <row r="310" spans="1:13" x14ac:dyDescent="0.2">
      <c r="A310" s="9">
        <v>303</v>
      </c>
      <c r="B310" s="20" t="s">
        <v>527</v>
      </c>
      <c r="C310" s="8" t="s">
        <v>60</v>
      </c>
      <c r="D310" s="21" t="s">
        <v>15</v>
      </c>
      <c r="E310" s="9" t="s">
        <v>46</v>
      </c>
      <c r="F310" s="8" t="s">
        <v>61</v>
      </c>
      <c r="G310" s="11">
        <v>16500</v>
      </c>
      <c r="H310" s="11">
        <f t="shared" si="263"/>
        <v>473.55</v>
      </c>
      <c r="I310" s="11">
        <f t="shared" si="264"/>
        <v>501.6</v>
      </c>
      <c r="J310" s="11" cm="1">
        <f t="array" ref="J310">G310-(G310*TSS)</f>
        <v>15524.85</v>
      </c>
      <c r="K310" s="12">
        <f t="shared" ref="K310" si="311"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11">
        <v>4848.5</v>
      </c>
      <c r="M310" s="13">
        <f t="shared" si="266"/>
        <v>11651.5</v>
      </c>
    </row>
    <row r="311" spans="1:13" x14ac:dyDescent="0.2">
      <c r="A311" s="9">
        <v>304</v>
      </c>
      <c r="B311" s="20" t="s">
        <v>528</v>
      </c>
      <c r="C311" s="8" t="s">
        <v>271</v>
      </c>
      <c r="D311" s="21" t="s">
        <v>14</v>
      </c>
      <c r="E311" s="9" t="s">
        <v>46</v>
      </c>
      <c r="F311" s="8" t="s">
        <v>61</v>
      </c>
      <c r="G311" s="11">
        <v>30000</v>
      </c>
      <c r="H311" s="11">
        <f t="shared" si="263"/>
        <v>861</v>
      </c>
      <c r="I311" s="11">
        <f t="shared" si="264"/>
        <v>912</v>
      </c>
      <c r="J311" s="11" cm="1">
        <f t="array" ref="J311">G311-(G311*TSS)</f>
        <v>28227</v>
      </c>
      <c r="K311" s="12">
        <f t="shared" ref="K311" si="312"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11">
        <v>9210.7000000000007</v>
      </c>
      <c r="M311" s="13">
        <f t="shared" si="266"/>
        <v>20789.3</v>
      </c>
    </row>
    <row r="312" spans="1:13" x14ac:dyDescent="0.2">
      <c r="A312" s="9">
        <v>305</v>
      </c>
      <c r="B312" s="20" t="s">
        <v>529</v>
      </c>
      <c r="C312" s="8" t="s">
        <v>121</v>
      </c>
      <c r="D312" s="21" t="s">
        <v>15</v>
      </c>
      <c r="E312" s="9" t="s">
        <v>46</v>
      </c>
      <c r="F312" s="8" t="s">
        <v>710</v>
      </c>
      <c r="G312" s="11">
        <v>20000</v>
      </c>
      <c r="H312" s="11">
        <f t="shared" si="263"/>
        <v>574</v>
      </c>
      <c r="I312" s="11">
        <f t="shared" si="264"/>
        <v>608</v>
      </c>
      <c r="J312" s="11" cm="1">
        <f t="array" ref="J312">G312-(G312*TSS)</f>
        <v>18818</v>
      </c>
      <c r="K312" s="12">
        <f t="shared" ref="K312" si="313"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11">
        <v>1065.1600000000001</v>
      </c>
      <c r="M312" s="13">
        <f t="shared" si="266"/>
        <v>18934.84</v>
      </c>
    </row>
    <row r="313" spans="1:13" x14ac:dyDescent="0.2">
      <c r="A313" s="9">
        <v>306</v>
      </c>
      <c r="B313" s="20" t="s">
        <v>531</v>
      </c>
      <c r="C313" s="8" t="s">
        <v>619</v>
      </c>
      <c r="D313" s="21" t="s">
        <v>14</v>
      </c>
      <c r="E313" s="9" t="s">
        <v>46</v>
      </c>
      <c r="F313" s="8" t="s">
        <v>38</v>
      </c>
      <c r="G313" s="11">
        <v>30000</v>
      </c>
      <c r="H313" s="11">
        <f t="shared" si="263"/>
        <v>861</v>
      </c>
      <c r="I313" s="11">
        <f t="shared" si="264"/>
        <v>912</v>
      </c>
      <c r="J313" s="11" cm="1">
        <f t="array" ref="J313">G313-(G313*TSS)</f>
        <v>28227</v>
      </c>
      <c r="K313" s="12">
        <f t="shared" ref="K313" si="314"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11">
        <v>1065.1600000000001</v>
      </c>
      <c r="M313" s="13">
        <f t="shared" si="266"/>
        <v>28934.84</v>
      </c>
    </row>
    <row r="314" spans="1:13" x14ac:dyDescent="0.2">
      <c r="A314" s="9">
        <v>307</v>
      </c>
      <c r="B314" s="20" t="s">
        <v>532</v>
      </c>
      <c r="C314" s="8" t="s">
        <v>530</v>
      </c>
      <c r="D314" s="21" t="s">
        <v>14</v>
      </c>
      <c r="E314" s="9" t="s">
        <v>46</v>
      </c>
      <c r="F314" s="8" t="s">
        <v>120</v>
      </c>
      <c r="G314" s="11">
        <v>35000</v>
      </c>
      <c r="H314" s="11">
        <f t="shared" si="263"/>
        <v>1004.5</v>
      </c>
      <c r="I314" s="11">
        <f t="shared" si="264"/>
        <v>1064</v>
      </c>
      <c r="J314" s="11" cm="1">
        <f t="array" ref="J314">G314-(G314*TSS)</f>
        <v>32931.5</v>
      </c>
      <c r="K314" s="12">
        <f t="shared" ref="K314" si="315"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11">
        <v>5617.44</v>
      </c>
      <c r="M314" s="13">
        <f t="shared" si="266"/>
        <v>29382.560000000001</v>
      </c>
    </row>
    <row r="315" spans="1:13" x14ac:dyDescent="0.2">
      <c r="A315" s="9">
        <v>308</v>
      </c>
      <c r="B315" s="20" t="s">
        <v>533</v>
      </c>
      <c r="C315" s="8" t="s">
        <v>534</v>
      </c>
      <c r="D315" s="21" t="s">
        <v>14</v>
      </c>
      <c r="E315" s="9" t="s">
        <v>46</v>
      </c>
      <c r="F315" s="8" t="s">
        <v>72</v>
      </c>
      <c r="G315" s="11">
        <v>31500</v>
      </c>
      <c r="H315" s="11">
        <f t="shared" si="263"/>
        <v>904.05</v>
      </c>
      <c r="I315" s="11">
        <f t="shared" si="264"/>
        <v>957.6</v>
      </c>
      <c r="J315" s="11" cm="1">
        <f t="array" ref="J315">G315-(G315*TSS)</f>
        <v>29638.35</v>
      </c>
      <c r="K315" s="12">
        <f t="shared" ref="K315" si="316"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11">
        <v>15600.15</v>
      </c>
      <c r="M315" s="13">
        <f t="shared" si="266"/>
        <v>15899.85</v>
      </c>
    </row>
    <row r="316" spans="1:13" x14ac:dyDescent="0.2">
      <c r="A316" s="9">
        <v>309</v>
      </c>
      <c r="B316" s="20" t="s">
        <v>535</v>
      </c>
      <c r="C316" s="8" t="s">
        <v>216</v>
      </c>
      <c r="D316" s="21" t="s">
        <v>15</v>
      </c>
      <c r="E316" s="9" t="s">
        <v>46</v>
      </c>
      <c r="F316" s="8" t="s">
        <v>38</v>
      </c>
      <c r="G316" s="11">
        <v>26250</v>
      </c>
      <c r="H316" s="11">
        <f t="shared" si="263"/>
        <v>753.375</v>
      </c>
      <c r="I316" s="11">
        <f t="shared" si="264"/>
        <v>798</v>
      </c>
      <c r="J316" s="11" cm="1">
        <f t="array" ref="J316">G316-(G316*TSS)</f>
        <v>24698.625</v>
      </c>
      <c r="K316" s="12">
        <f t="shared" ref="K316" si="317"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11">
        <v>2000.15</v>
      </c>
      <c r="M316" s="13">
        <f t="shared" si="266"/>
        <v>24249.85</v>
      </c>
    </row>
    <row r="317" spans="1:13" x14ac:dyDescent="0.2">
      <c r="A317" s="9">
        <v>310</v>
      </c>
      <c r="B317" s="20" t="s">
        <v>536</v>
      </c>
      <c r="C317" s="8" t="s">
        <v>60</v>
      </c>
      <c r="D317" s="21" t="s">
        <v>15</v>
      </c>
      <c r="E317" s="9" t="s">
        <v>46</v>
      </c>
      <c r="F317" s="8" t="s">
        <v>61</v>
      </c>
      <c r="G317" s="11">
        <v>16500</v>
      </c>
      <c r="H317" s="11">
        <f t="shared" si="263"/>
        <v>473.55</v>
      </c>
      <c r="I317" s="11">
        <f t="shared" si="264"/>
        <v>501.6</v>
      </c>
      <c r="J317" s="11" cm="1">
        <f t="array" ref="J317">G317-(G317*TSS)</f>
        <v>15524.85</v>
      </c>
      <c r="K317" s="12">
        <f t="shared" ref="K317" si="318">IF((J317*12)&lt;=SMAX,0,IF(AND((J317*12)&gt;=SMIN2,(J317*12)&lt;=SMAXN2),(((J317*12)-SMIN2)*PORCN1)/12,IF(AND((J317*12)&gt;=SMIN3,(J317*12)&lt;=SMAXN3),(((((J317*12)-SMIN3)*PORCN2)+VAFN3)/12),(((((J317*12)-SMAXN4)*PORCN3)+VAFN4)/12))))</f>
        <v>0</v>
      </c>
      <c r="L317" s="11">
        <v>16177.14</v>
      </c>
      <c r="M317" s="13">
        <f t="shared" si="266"/>
        <v>322.86000000000058</v>
      </c>
    </row>
    <row r="318" spans="1:13" x14ac:dyDescent="0.2">
      <c r="A318" s="9">
        <v>311</v>
      </c>
      <c r="B318" s="20" t="s">
        <v>537</v>
      </c>
      <c r="C318" s="8" t="s">
        <v>538</v>
      </c>
      <c r="D318" s="21" t="s">
        <v>15</v>
      </c>
      <c r="E318" s="9" t="s">
        <v>46</v>
      </c>
      <c r="F318" s="8" t="s">
        <v>35</v>
      </c>
      <c r="G318" s="11">
        <v>35000</v>
      </c>
      <c r="H318" s="11">
        <f t="shared" si="263"/>
        <v>1004.5</v>
      </c>
      <c r="I318" s="11">
        <f t="shared" si="264"/>
        <v>1064</v>
      </c>
      <c r="J318" s="11" cm="1">
        <f t="array" ref="J318">G318-(G318*TSS)</f>
        <v>32931.5</v>
      </c>
      <c r="K318" s="12">
        <f t="shared" ref="K318" si="319">IF((J318*12)&lt;=SMAX,0,IF(AND((J318*12)&gt;=SMIN2,(J318*12)&lt;=SMAXN2),(((J318*12)-SMIN2)*PORCN1)/12,IF(AND((J318*12)&gt;=SMIN3,(J318*12)&lt;=SMAXN3),(((((J318*12)-SMIN3)*PORCN2)+VAFN3)/12),(((((J318*12)-SMAXN4)*PORCN3)+VAFN4)/12))))</f>
        <v>0</v>
      </c>
      <c r="L318" s="11">
        <v>6375.95</v>
      </c>
      <c r="M318" s="13">
        <f t="shared" si="266"/>
        <v>28624.05</v>
      </c>
    </row>
    <row r="319" spans="1:13" x14ac:dyDescent="0.2">
      <c r="A319" s="9">
        <v>312</v>
      </c>
      <c r="B319" s="20" t="s">
        <v>539</v>
      </c>
      <c r="C319" s="8" t="s">
        <v>216</v>
      </c>
      <c r="D319" s="21" t="s">
        <v>15</v>
      </c>
      <c r="E319" s="9" t="s">
        <v>46</v>
      </c>
      <c r="F319" s="8" t="s">
        <v>38</v>
      </c>
      <c r="G319" s="11">
        <v>20000</v>
      </c>
      <c r="H319" s="11">
        <f t="shared" si="263"/>
        <v>574</v>
      </c>
      <c r="I319" s="11">
        <f t="shared" si="264"/>
        <v>608</v>
      </c>
      <c r="J319" s="11" cm="1">
        <f t="array" ref="J319">G319-(G319*TSS)</f>
        <v>18818</v>
      </c>
      <c r="K319" s="12">
        <f t="shared" ref="K319" si="320"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11">
        <v>1000.15</v>
      </c>
      <c r="M319" s="13">
        <f t="shared" si="266"/>
        <v>18999.849999999999</v>
      </c>
    </row>
    <row r="320" spans="1:13" x14ac:dyDescent="0.2">
      <c r="A320" s="9">
        <v>313</v>
      </c>
      <c r="B320" s="20" t="s">
        <v>540</v>
      </c>
      <c r="C320" s="8" t="s">
        <v>102</v>
      </c>
      <c r="D320" s="21" t="s">
        <v>15</v>
      </c>
      <c r="E320" s="9" t="s">
        <v>46</v>
      </c>
      <c r="F320" s="8" t="s">
        <v>105</v>
      </c>
      <c r="G320" s="11">
        <v>40000</v>
      </c>
      <c r="H320" s="11">
        <f t="shared" si="263"/>
        <v>1148</v>
      </c>
      <c r="I320" s="11">
        <f t="shared" si="264"/>
        <v>1216</v>
      </c>
      <c r="J320" s="11" cm="1">
        <f t="array" ref="J320">G320-(G320*TSS)</f>
        <v>37636</v>
      </c>
      <c r="K320" s="12">
        <f t="shared" ref="K320" si="321">IF((J320*12)&lt;=SMAX,0,IF(AND((J320*12)&gt;=SMIN2,(J320*12)&lt;=SMAXN2),(((J320*12)-SMIN2)*PORCN1)/12,IF(AND((J320*12)&gt;=SMIN3,(J320*12)&lt;=SMAXN3),(((((J320*12)-SMIN3)*PORCN2)+VAFN3)/12),(((((J320*12)-SMAXN4)*PORCN3)+VAFN4)/12))))</f>
        <v>442.64987499999984</v>
      </c>
      <c r="L320" s="11">
        <v>2053</v>
      </c>
      <c r="M320" s="13">
        <f t="shared" si="266"/>
        <v>37947</v>
      </c>
    </row>
    <row r="321" spans="1:13" x14ac:dyDescent="0.2">
      <c r="A321" s="9">
        <v>314</v>
      </c>
      <c r="B321" s="20" t="s">
        <v>541</v>
      </c>
      <c r="C321" s="8" t="s">
        <v>271</v>
      </c>
      <c r="D321" s="21" t="s">
        <v>14</v>
      </c>
      <c r="E321" s="9" t="s">
        <v>46</v>
      </c>
      <c r="F321" s="8" t="s">
        <v>38</v>
      </c>
      <c r="G321" s="11">
        <v>40000</v>
      </c>
      <c r="H321" s="11">
        <f t="shared" si="263"/>
        <v>1148</v>
      </c>
      <c r="I321" s="11">
        <f t="shared" si="264"/>
        <v>1216</v>
      </c>
      <c r="J321" s="11" cm="1">
        <f t="array" ref="J321">G321-(G321*TSS)</f>
        <v>37636</v>
      </c>
      <c r="K321" s="12">
        <f t="shared" ref="K321" si="322">IF((J321*12)&lt;=SMAX,0,IF(AND((J321*12)&gt;=SMIN2,(J321*12)&lt;=SMAXN2),(((J321*12)-SMIN2)*PORCN1)/12,IF(AND((J321*12)&gt;=SMIN3,(J321*12)&lt;=SMAXN3),(((((J321*12)-SMIN3)*PORCN2)+VAFN3)/12),(((((J321*12)-SMAXN4)*PORCN3)+VAFN4)/12))))</f>
        <v>442.64987499999984</v>
      </c>
      <c r="L321" s="11">
        <v>19668.849999999999</v>
      </c>
      <c r="M321" s="13">
        <f t="shared" si="266"/>
        <v>20331.150000000001</v>
      </c>
    </row>
    <row r="322" spans="1:13" x14ac:dyDescent="0.2">
      <c r="A322" s="9">
        <v>315</v>
      </c>
      <c r="B322" s="20" t="s">
        <v>542</v>
      </c>
      <c r="C322" s="8" t="s">
        <v>286</v>
      </c>
      <c r="D322" s="21" t="s">
        <v>14</v>
      </c>
      <c r="E322" s="9" t="s">
        <v>46</v>
      </c>
      <c r="F322" s="8" t="s">
        <v>190</v>
      </c>
      <c r="G322" s="11">
        <v>25000</v>
      </c>
      <c r="H322" s="11">
        <f t="shared" si="263"/>
        <v>717.5</v>
      </c>
      <c r="I322" s="11">
        <f t="shared" si="264"/>
        <v>760</v>
      </c>
      <c r="J322" s="11" cm="1">
        <f t="array" ref="J322">G322-(G322*TSS)</f>
        <v>23522.5</v>
      </c>
      <c r="K322" s="12">
        <f t="shared" ref="K322" si="323">IF((J322*12)&lt;=SMAX,0,IF(AND((J322*12)&gt;=SMIN2,(J322*12)&lt;=SMAXN2),(((J322*12)-SMIN2)*PORCN1)/12,IF(AND((J322*12)&gt;=SMIN3,(J322*12)&lt;=SMAXN3),(((((J322*12)-SMIN3)*PORCN2)+VAFN3)/12),(((((J322*12)-SMAXN4)*PORCN3)+VAFN4)/12))))</f>
        <v>0</v>
      </c>
      <c r="L322" s="11">
        <v>7401.53</v>
      </c>
      <c r="M322" s="13">
        <f t="shared" si="266"/>
        <v>17598.47</v>
      </c>
    </row>
    <row r="323" spans="1:13" x14ac:dyDescent="0.2">
      <c r="A323" s="9">
        <v>316</v>
      </c>
      <c r="B323" s="20" t="s">
        <v>543</v>
      </c>
      <c r="C323" s="8" t="s">
        <v>544</v>
      </c>
      <c r="D323" s="21" t="s">
        <v>14</v>
      </c>
      <c r="E323" s="9" t="s">
        <v>46</v>
      </c>
      <c r="F323" s="8" t="s">
        <v>61</v>
      </c>
      <c r="G323" s="11">
        <v>25000</v>
      </c>
      <c r="H323" s="11">
        <f t="shared" si="263"/>
        <v>717.5</v>
      </c>
      <c r="I323" s="11">
        <f t="shared" si="264"/>
        <v>760</v>
      </c>
      <c r="J323" s="11" cm="1">
        <f t="array" ref="J323">G323-(G323*TSS)</f>
        <v>23522.5</v>
      </c>
      <c r="K323" s="12">
        <f t="shared" ref="K323" si="324"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11">
        <v>10263.91</v>
      </c>
      <c r="M323" s="13">
        <f t="shared" si="266"/>
        <v>14736.09</v>
      </c>
    </row>
    <row r="324" spans="1:13" x14ac:dyDescent="0.2">
      <c r="A324" s="9">
        <v>317</v>
      </c>
      <c r="B324" s="20" t="s">
        <v>545</v>
      </c>
      <c r="C324" s="8" t="s">
        <v>216</v>
      </c>
      <c r="D324" s="21" t="s">
        <v>15</v>
      </c>
      <c r="E324" s="9" t="s">
        <v>46</v>
      </c>
      <c r="F324" s="8" t="s">
        <v>41</v>
      </c>
      <c r="G324" s="11">
        <v>30000</v>
      </c>
      <c r="H324" s="11">
        <f t="shared" si="263"/>
        <v>861</v>
      </c>
      <c r="I324" s="11">
        <f t="shared" si="264"/>
        <v>912</v>
      </c>
      <c r="J324" s="11" cm="1">
        <f t="array" ref="J324">G324-(G324*TSS)</f>
        <v>28227</v>
      </c>
      <c r="K324" s="12">
        <f t="shared" ref="K324" si="325"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11">
        <v>1065.1600000000001</v>
      </c>
      <c r="M324" s="13">
        <f t="shared" si="266"/>
        <v>28934.84</v>
      </c>
    </row>
    <row r="325" spans="1:13" x14ac:dyDescent="0.2">
      <c r="A325" s="9">
        <v>318</v>
      </c>
      <c r="B325" s="20" t="s">
        <v>546</v>
      </c>
      <c r="C325" s="8" t="s">
        <v>547</v>
      </c>
      <c r="D325" s="21" t="s">
        <v>15</v>
      </c>
      <c r="E325" s="9" t="s">
        <v>46</v>
      </c>
      <c r="F325" s="8" t="s">
        <v>41</v>
      </c>
      <c r="G325" s="11">
        <v>75000</v>
      </c>
      <c r="H325" s="11">
        <f t="shared" si="263"/>
        <v>2152.5</v>
      </c>
      <c r="I325" s="11">
        <f t="shared" si="264"/>
        <v>2280</v>
      </c>
      <c r="J325" s="11" cm="1">
        <f t="array" ref="J325">G325-(G325*TSS)</f>
        <v>70567.5</v>
      </c>
      <c r="K325" s="12">
        <f t="shared" ref="K325" si="326">IF((J325*12)&lt;=SMAX,0,IF(AND((J325*12)&gt;=SMIN2,(J325*12)&lt;=SMAXN2),(((J325*12)-SMIN2)*PORCN1)/12,IF(AND((J325*12)&gt;=SMIN3,(J325*12)&lt;=SMAXN3),(((((J325*12)-SMIN3)*PORCN2)+VAFN3)/12),(((((J325*12)-SMAXN4)*PORCN3)+VAFN4)/12))))</f>
        <v>6309.3498333333337</v>
      </c>
      <c r="L325" s="11">
        <v>3546.15</v>
      </c>
      <c r="M325" s="13">
        <f t="shared" si="266"/>
        <v>71453.850000000006</v>
      </c>
    </row>
    <row r="326" spans="1:13" x14ac:dyDescent="0.2">
      <c r="A326" s="9">
        <v>319</v>
      </c>
      <c r="B326" s="20" t="s">
        <v>548</v>
      </c>
      <c r="C326" s="8" t="s">
        <v>60</v>
      </c>
      <c r="D326" s="21" t="s">
        <v>15</v>
      </c>
      <c r="E326" s="9" t="s">
        <v>46</v>
      </c>
      <c r="F326" s="8" t="s">
        <v>38</v>
      </c>
      <c r="G326" s="11">
        <v>16500</v>
      </c>
      <c r="H326" s="11">
        <f t="shared" si="263"/>
        <v>473.55</v>
      </c>
      <c r="I326" s="11">
        <f t="shared" si="264"/>
        <v>501.6</v>
      </c>
      <c r="J326" s="11" cm="1">
        <f t="array" ref="J326">G326-(G326*TSS)</f>
        <v>15524.85</v>
      </c>
      <c r="K326" s="12">
        <f t="shared" ref="K326" si="327"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11">
        <v>9428</v>
      </c>
      <c r="M326" s="13">
        <f t="shared" si="266"/>
        <v>7072</v>
      </c>
    </row>
    <row r="327" spans="1:13" x14ac:dyDescent="0.2">
      <c r="A327" s="9">
        <v>320</v>
      </c>
      <c r="B327" s="20" t="s">
        <v>549</v>
      </c>
      <c r="C327" s="8" t="s">
        <v>55</v>
      </c>
      <c r="D327" s="21" t="s">
        <v>15</v>
      </c>
      <c r="E327" s="9" t="s">
        <v>46</v>
      </c>
      <c r="F327" s="8" t="s">
        <v>38</v>
      </c>
      <c r="G327" s="11">
        <v>30000</v>
      </c>
      <c r="H327" s="11">
        <f t="shared" ref="H327:H386" si="328">2.87%*G327</f>
        <v>861</v>
      </c>
      <c r="I327" s="11">
        <f t="shared" ref="I327:I386" si="329">3.04%*G327</f>
        <v>912</v>
      </c>
      <c r="J327" s="11" cm="1">
        <f t="array" ref="J327">G327-(G327*TSS)</f>
        <v>28227</v>
      </c>
      <c r="K327" s="12">
        <f t="shared" ref="K327" si="330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11">
        <v>1207</v>
      </c>
      <c r="M327" s="13">
        <f t="shared" ref="M327:M386" si="331">+G327-L327</f>
        <v>28793</v>
      </c>
    </row>
    <row r="328" spans="1:13" x14ac:dyDescent="0.2">
      <c r="A328" s="9">
        <v>321</v>
      </c>
      <c r="B328" s="20" t="s">
        <v>550</v>
      </c>
      <c r="C328" s="8" t="s">
        <v>55</v>
      </c>
      <c r="D328" s="21" t="s">
        <v>14</v>
      </c>
      <c r="E328" s="9" t="s">
        <v>46</v>
      </c>
      <c r="F328" s="8" t="s">
        <v>38</v>
      </c>
      <c r="G328" s="11">
        <v>30000</v>
      </c>
      <c r="H328" s="11">
        <f t="shared" si="328"/>
        <v>861</v>
      </c>
      <c r="I328" s="11">
        <f t="shared" si="329"/>
        <v>912</v>
      </c>
      <c r="J328" s="11" cm="1">
        <f t="array" ref="J328">G328-(G328*TSS)</f>
        <v>28227</v>
      </c>
      <c r="K328" s="12">
        <f t="shared" ref="K328" si="332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11">
        <v>1798</v>
      </c>
      <c r="M328" s="13">
        <f t="shared" si="331"/>
        <v>28202</v>
      </c>
    </row>
    <row r="329" spans="1:13" x14ac:dyDescent="0.2">
      <c r="A329" s="9">
        <v>322</v>
      </c>
      <c r="B329" s="20" t="s">
        <v>551</v>
      </c>
      <c r="C329" s="8" t="s">
        <v>399</v>
      </c>
      <c r="D329" s="21" t="s">
        <v>14</v>
      </c>
      <c r="E329" s="9" t="s">
        <v>46</v>
      </c>
      <c r="F329" s="8" t="s">
        <v>41</v>
      </c>
      <c r="G329" s="11">
        <v>22000</v>
      </c>
      <c r="H329" s="11">
        <f t="shared" si="328"/>
        <v>631.4</v>
      </c>
      <c r="I329" s="11">
        <f t="shared" si="329"/>
        <v>668.8</v>
      </c>
      <c r="J329" s="11" cm="1">
        <f t="array" ref="J329">G329-(G329*TSS)</f>
        <v>20699.8</v>
      </c>
      <c r="K329" s="12">
        <f t="shared" ref="K329" si="333"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11">
        <v>2093.5</v>
      </c>
      <c r="M329" s="13">
        <f t="shared" si="331"/>
        <v>19906.5</v>
      </c>
    </row>
    <row r="330" spans="1:13" x14ac:dyDescent="0.2">
      <c r="A330" s="9">
        <v>323</v>
      </c>
      <c r="B330" s="20" t="s">
        <v>552</v>
      </c>
      <c r="C330" s="8" t="s">
        <v>60</v>
      </c>
      <c r="D330" s="21" t="s">
        <v>15</v>
      </c>
      <c r="E330" s="9" t="s">
        <v>46</v>
      </c>
      <c r="F330" s="8" t="s">
        <v>38</v>
      </c>
      <c r="G330" s="11">
        <v>16500</v>
      </c>
      <c r="H330" s="11">
        <f t="shared" si="328"/>
        <v>473.55</v>
      </c>
      <c r="I330" s="11">
        <f t="shared" si="329"/>
        <v>501.6</v>
      </c>
      <c r="J330" s="11" cm="1">
        <f t="array" ref="J330">G330-(G330*TSS)</f>
        <v>15524.85</v>
      </c>
      <c r="K330" s="12">
        <f t="shared" ref="K330" si="334"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11">
        <v>1886.65</v>
      </c>
      <c r="M330" s="13">
        <f t="shared" si="331"/>
        <v>14613.35</v>
      </c>
    </row>
    <row r="331" spans="1:13" x14ac:dyDescent="0.2">
      <c r="A331" s="9">
        <v>324</v>
      </c>
      <c r="B331" s="20" t="s">
        <v>553</v>
      </c>
      <c r="C331" s="8" t="s">
        <v>60</v>
      </c>
      <c r="D331" s="21" t="s">
        <v>15</v>
      </c>
      <c r="E331" s="9" t="s">
        <v>46</v>
      </c>
      <c r="F331" s="8" t="s">
        <v>38</v>
      </c>
      <c r="G331" s="11">
        <v>16500</v>
      </c>
      <c r="H331" s="11">
        <f t="shared" si="328"/>
        <v>473.55</v>
      </c>
      <c r="I331" s="11">
        <f t="shared" si="329"/>
        <v>501.6</v>
      </c>
      <c r="J331" s="11" cm="1">
        <f t="array" ref="J331">G331-(G331*TSS)</f>
        <v>15524.85</v>
      </c>
      <c r="K331" s="12">
        <f t="shared" ref="K331" si="335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11">
        <v>1576.38</v>
      </c>
      <c r="M331" s="13">
        <f t="shared" si="331"/>
        <v>14923.619999999999</v>
      </c>
    </row>
    <row r="332" spans="1:13" x14ac:dyDescent="0.2">
      <c r="A332" s="9">
        <v>325</v>
      </c>
      <c r="B332" s="20" t="s">
        <v>554</v>
      </c>
      <c r="C332" s="8" t="s">
        <v>60</v>
      </c>
      <c r="D332" s="21" t="s">
        <v>14</v>
      </c>
      <c r="E332" s="9" t="s">
        <v>46</v>
      </c>
      <c r="F332" s="8" t="s">
        <v>38</v>
      </c>
      <c r="G332" s="11">
        <v>16500</v>
      </c>
      <c r="H332" s="11">
        <f t="shared" si="328"/>
        <v>473.55</v>
      </c>
      <c r="I332" s="11">
        <f t="shared" si="329"/>
        <v>501.6</v>
      </c>
      <c r="J332" s="11" cm="1">
        <f t="array" ref="J332">G332-(G332*TSS)</f>
        <v>15524.85</v>
      </c>
      <c r="K332" s="12">
        <f t="shared" ref="K332" si="336"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11">
        <v>6046.15</v>
      </c>
      <c r="M332" s="13">
        <f t="shared" si="331"/>
        <v>10453.85</v>
      </c>
    </row>
    <row r="333" spans="1:13" x14ac:dyDescent="0.2">
      <c r="A333" s="9">
        <v>326</v>
      </c>
      <c r="B333" s="20" t="s">
        <v>555</v>
      </c>
      <c r="C333" s="8" t="s">
        <v>60</v>
      </c>
      <c r="D333" s="21" t="s">
        <v>15</v>
      </c>
      <c r="E333" s="9" t="s">
        <v>46</v>
      </c>
      <c r="F333" s="8" t="s">
        <v>38</v>
      </c>
      <c r="G333" s="11">
        <v>16500</v>
      </c>
      <c r="H333" s="11">
        <f t="shared" si="328"/>
        <v>473.55</v>
      </c>
      <c r="I333" s="11">
        <f t="shared" si="329"/>
        <v>501.6</v>
      </c>
      <c r="J333" s="11" cm="1">
        <f t="array" ref="J333">G333-(G333*TSS)</f>
        <v>15524.85</v>
      </c>
      <c r="K333" s="12">
        <f t="shared" ref="K333" si="337"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11">
        <v>11889.5</v>
      </c>
      <c r="M333" s="13">
        <f t="shared" si="331"/>
        <v>4610.5</v>
      </c>
    </row>
    <row r="334" spans="1:13" x14ac:dyDescent="0.2">
      <c r="A334" s="9">
        <v>327</v>
      </c>
      <c r="B334" s="20" t="s">
        <v>556</v>
      </c>
      <c r="C334" s="8" t="s">
        <v>240</v>
      </c>
      <c r="D334" s="21" t="s">
        <v>15</v>
      </c>
      <c r="E334" s="9" t="s">
        <v>46</v>
      </c>
      <c r="F334" s="8" t="s">
        <v>38</v>
      </c>
      <c r="G334" s="11">
        <v>25000</v>
      </c>
      <c r="H334" s="11">
        <f t="shared" si="328"/>
        <v>717.5</v>
      </c>
      <c r="I334" s="11">
        <f t="shared" si="329"/>
        <v>760</v>
      </c>
      <c r="J334" s="11" cm="1">
        <f t="array" ref="J334">G334-(G334*TSS)</f>
        <v>23522.5</v>
      </c>
      <c r="K334" s="12">
        <f t="shared" ref="K334" si="338"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11">
        <v>3189.5</v>
      </c>
      <c r="M334" s="13">
        <f t="shared" si="331"/>
        <v>21810.5</v>
      </c>
    </row>
    <row r="335" spans="1:13" x14ac:dyDescent="0.2">
      <c r="A335" s="9">
        <v>328</v>
      </c>
      <c r="B335" s="20" t="s">
        <v>557</v>
      </c>
      <c r="C335" s="8" t="s">
        <v>55</v>
      </c>
      <c r="D335" s="21" t="s">
        <v>15</v>
      </c>
      <c r="E335" s="9" t="s">
        <v>46</v>
      </c>
      <c r="F335" s="8" t="s">
        <v>38</v>
      </c>
      <c r="G335" s="11">
        <v>31500</v>
      </c>
      <c r="H335" s="11">
        <f t="shared" si="328"/>
        <v>904.05</v>
      </c>
      <c r="I335" s="11">
        <f t="shared" si="329"/>
        <v>957.6</v>
      </c>
      <c r="J335" s="11" cm="1">
        <f t="array" ref="J335">G335-(G335*TSS)</f>
        <v>29638.35</v>
      </c>
      <c r="K335" s="12">
        <f t="shared" ref="K335" si="339">IF((J335*12)&lt;=SMAX,0,IF(AND((J335*12)&gt;=SMIN2,(J335*12)&lt;=SMAXN2),(((J335*12)-SMIN2)*PORCN1)/12,IF(AND((J335*12)&gt;=SMIN3,(J335*12)&lt;=SMAXN3),(((((J335*12)-SMIN3)*PORCN2)+VAFN3)/12),(((((J335*12)-SMAXN4)*PORCN3)+VAFN4)/12))))</f>
        <v>0</v>
      </c>
      <c r="L335" s="11">
        <v>1207</v>
      </c>
      <c r="M335" s="13">
        <f t="shared" si="331"/>
        <v>30293</v>
      </c>
    </row>
    <row r="336" spans="1:13" x14ac:dyDescent="0.2">
      <c r="A336" s="9">
        <v>329</v>
      </c>
      <c r="B336" s="20" t="s">
        <v>558</v>
      </c>
      <c r="C336" s="8" t="s">
        <v>55</v>
      </c>
      <c r="D336" s="21" t="s">
        <v>15</v>
      </c>
      <c r="E336" s="9" t="s">
        <v>46</v>
      </c>
      <c r="F336" s="8" t="s">
        <v>38</v>
      </c>
      <c r="G336" s="11">
        <v>31500</v>
      </c>
      <c r="H336" s="11">
        <f t="shared" si="328"/>
        <v>904.05</v>
      </c>
      <c r="I336" s="11">
        <f t="shared" si="329"/>
        <v>957.6</v>
      </c>
      <c r="J336" s="11" cm="1">
        <f t="array" ref="J336">G336-(G336*TSS)</f>
        <v>29638.35</v>
      </c>
      <c r="K336" s="12">
        <f t="shared" ref="K336" si="340">IF((J336*12)&lt;=SMAX,0,IF(AND((J336*12)&gt;=SMIN2,(J336*12)&lt;=SMAXN2),(((J336*12)-SMIN2)*PORCN1)/12,IF(AND((J336*12)&gt;=SMIN3,(J336*12)&lt;=SMAXN3),(((((J336*12)-SMIN3)*PORCN2)+VAFN3)/12),(((((J336*12)-SMAXN4)*PORCN3)+VAFN4)/12))))</f>
        <v>0</v>
      </c>
      <c r="L336" s="11">
        <v>2831.65</v>
      </c>
      <c r="M336" s="13">
        <f t="shared" si="331"/>
        <v>28668.35</v>
      </c>
    </row>
    <row r="337" spans="1:13" x14ac:dyDescent="0.2">
      <c r="A337" s="9">
        <v>330</v>
      </c>
      <c r="B337" s="20" t="s">
        <v>559</v>
      </c>
      <c r="C337" s="8" t="s">
        <v>401</v>
      </c>
      <c r="D337" s="21" t="s">
        <v>15</v>
      </c>
      <c r="E337" s="9" t="s">
        <v>46</v>
      </c>
      <c r="F337" s="8" t="s">
        <v>712</v>
      </c>
      <c r="G337" s="11">
        <v>30000</v>
      </c>
      <c r="H337" s="11">
        <f t="shared" si="328"/>
        <v>861</v>
      </c>
      <c r="I337" s="11">
        <f t="shared" si="329"/>
        <v>912</v>
      </c>
      <c r="J337" s="11" cm="1">
        <f t="array" ref="J337">G337-(G337*TSS)</f>
        <v>28227</v>
      </c>
      <c r="K337" s="12">
        <f t="shared" ref="K337" si="341">IF((J337*12)&lt;=SMAX,0,IF(AND((J337*12)&gt;=SMIN2,(J337*12)&lt;=SMAXN2),(((J337*12)-SMIN2)*PORCN1)/12,IF(AND((J337*12)&gt;=SMIN3,(J337*12)&lt;=SMAXN3),(((((J337*12)-SMIN3)*PORCN2)+VAFN3)/12),(((((J337*12)-SMAXN4)*PORCN3)+VAFN4)/12))))</f>
        <v>0</v>
      </c>
      <c r="L337" s="11">
        <v>10119.790000000001</v>
      </c>
      <c r="M337" s="13">
        <f t="shared" si="331"/>
        <v>19880.21</v>
      </c>
    </row>
    <row r="338" spans="1:13" x14ac:dyDescent="0.2">
      <c r="A338" s="9">
        <v>331</v>
      </c>
      <c r="B338" s="20" t="s">
        <v>560</v>
      </c>
      <c r="C338" s="8" t="s">
        <v>60</v>
      </c>
      <c r="D338" s="21" t="s">
        <v>15</v>
      </c>
      <c r="E338" s="9" t="s">
        <v>46</v>
      </c>
      <c r="F338" s="8" t="s">
        <v>38</v>
      </c>
      <c r="G338" s="11">
        <v>16500</v>
      </c>
      <c r="H338" s="11">
        <f t="shared" si="328"/>
        <v>473.55</v>
      </c>
      <c r="I338" s="11">
        <f t="shared" si="329"/>
        <v>501.6</v>
      </c>
      <c r="J338" s="11" cm="1">
        <f t="array" ref="J338">G338-(G338*TSS)</f>
        <v>15524.85</v>
      </c>
      <c r="K338" s="12">
        <f t="shared" ref="K338" si="342"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11">
        <v>48097.91</v>
      </c>
      <c r="M338" s="13">
        <f t="shared" si="331"/>
        <v>-31597.910000000003</v>
      </c>
    </row>
    <row r="339" spans="1:13" x14ac:dyDescent="0.2">
      <c r="A339" s="9">
        <v>332</v>
      </c>
      <c r="B339" s="20" t="s">
        <v>561</v>
      </c>
      <c r="C339" s="8" t="s">
        <v>60</v>
      </c>
      <c r="D339" s="21" t="s">
        <v>15</v>
      </c>
      <c r="E339" s="9" t="s">
        <v>46</v>
      </c>
      <c r="F339" s="8" t="s">
        <v>38</v>
      </c>
      <c r="G339" s="11">
        <v>16500</v>
      </c>
      <c r="H339" s="11">
        <f t="shared" si="328"/>
        <v>473.55</v>
      </c>
      <c r="I339" s="11">
        <f t="shared" si="329"/>
        <v>501.6</v>
      </c>
      <c r="J339" s="11" cm="1">
        <f t="array" ref="J339">G339-(G339*TSS)</f>
        <v>15524.85</v>
      </c>
      <c r="K339" s="12">
        <f t="shared" ref="K339" si="343">IF((J339*12)&lt;=SMAX,0,IF(AND((J339*12)&gt;=SMIN2,(J339*12)&lt;=SMAXN2),(((J339*12)-SMIN2)*PORCN1)/12,IF(AND((J339*12)&gt;=SMIN3,(J339*12)&lt;=SMAXN3),(((((J339*12)-SMIN3)*PORCN2)+VAFN3)/12),(((((J339*12)-SMAXN4)*PORCN3)+VAFN4)/12))))</f>
        <v>0</v>
      </c>
      <c r="L339" s="11">
        <v>9466</v>
      </c>
      <c r="M339" s="13">
        <f t="shared" si="331"/>
        <v>7034</v>
      </c>
    </row>
    <row r="340" spans="1:13" x14ac:dyDescent="0.2">
      <c r="A340" s="9">
        <v>333</v>
      </c>
      <c r="B340" s="20" t="s">
        <v>562</v>
      </c>
      <c r="C340" s="8" t="s">
        <v>55</v>
      </c>
      <c r="D340" s="21" t="s">
        <v>713</v>
      </c>
      <c r="E340" s="9" t="s">
        <v>46</v>
      </c>
      <c r="F340" s="8" t="s">
        <v>41</v>
      </c>
      <c r="G340" s="11">
        <v>35000</v>
      </c>
      <c r="H340" s="11">
        <f t="shared" si="328"/>
        <v>1004.5</v>
      </c>
      <c r="I340" s="11">
        <f t="shared" si="329"/>
        <v>1064</v>
      </c>
      <c r="J340" s="11" cm="1">
        <f t="array" ref="J340">G340-(G340*TSS)</f>
        <v>32931.5</v>
      </c>
      <c r="K340" s="12">
        <f t="shared" ref="K340" si="344"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11">
        <v>4548.5</v>
      </c>
      <c r="M340" s="13">
        <f t="shared" si="331"/>
        <v>30451.5</v>
      </c>
    </row>
    <row r="341" spans="1:13" x14ac:dyDescent="0.2">
      <c r="A341" s="9">
        <v>334</v>
      </c>
      <c r="B341" s="20" t="s">
        <v>563</v>
      </c>
      <c r="C341" s="8" t="s">
        <v>564</v>
      </c>
      <c r="D341" s="21" t="s">
        <v>14</v>
      </c>
      <c r="E341" s="9" t="s">
        <v>46</v>
      </c>
      <c r="F341" s="8" t="s">
        <v>38</v>
      </c>
      <c r="G341" s="11">
        <v>26000</v>
      </c>
      <c r="H341" s="11">
        <f t="shared" si="328"/>
        <v>746.2</v>
      </c>
      <c r="I341" s="11">
        <f t="shared" si="329"/>
        <v>790.4</v>
      </c>
      <c r="J341" s="11" cm="1">
        <f t="array" ref="J341">G341-(G341*TSS)</f>
        <v>24463.4</v>
      </c>
      <c r="K341" s="12">
        <f t="shared" ref="K341" si="345">IF((J341*12)&lt;=SMAX,0,IF(AND((J341*12)&gt;=SMIN2,(J341*12)&lt;=SMAXN2),(((J341*12)-SMIN2)*PORCN1)/12,IF(AND((J341*12)&gt;=SMIN3,(J341*12)&lt;=SMAXN3),(((((J341*12)-SMIN3)*PORCN2)+VAFN3)/12),(((((J341*12)-SMAXN4)*PORCN3)+VAFN4)/12))))</f>
        <v>0</v>
      </c>
      <c r="L341" s="11">
        <v>1798</v>
      </c>
      <c r="M341" s="13">
        <f t="shared" si="331"/>
        <v>24202</v>
      </c>
    </row>
    <row r="342" spans="1:13" x14ac:dyDescent="0.2">
      <c r="A342" s="9">
        <v>335</v>
      </c>
      <c r="B342" s="20" t="s">
        <v>565</v>
      </c>
      <c r="C342" s="8" t="s">
        <v>55</v>
      </c>
      <c r="D342" s="21" t="s">
        <v>14</v>
      </c>
      <c r="E342" s="9" t="s">
        <v>46</v>
      </c>
      <c r="F342" s="8" t="s">
        <v>38</v>
      </c>
      <c r="G342" s="11">
        <v>26500</v>
      </c>
      <c r="H342" s="11">
        <f t="shared" si="328"/>
        <v>760.55</v>
      </c>
      <c r="I342" s="11">
        <f t="shared" si="329"/>
        <v>805.6</v>
      </c>
      <c r="J342" s="11" cm="1">
        <f t="array" ref="J342">G342-(G342*TSS)</f>
        <v>24933.85</v>
      </c>
      <c r="K342" s="12">
        <f t="shared" ref="K342" si="346">IF((J342*12)&lt;=SMAX,0,IF(AND((J342*12)&gt;=SMIN2,(J342*12)&lt;=SMAXN2),(((J342*12)-SMIN2)*PORCN1)/12,IF(AND((J342*12)&gt;=SMIN3,(J342*12)&lt;=SMAXN3),(((((J342*12)-SMIN3)*PORCN2)+VAFN3)/12),(((((J342*12)-SMAXN4)*PORCN3)+VAFN4)/12))))</f>
        <v>0</v>
      </c>
      <c r="L342" s="11">
        <v>13266.85</v>
      </c>
      <c r="M342" s="13">
        <f t="shared" si="331"/>
        <v>13233.15</v>
      </c>
    </row>
    <row r="343" spans="1:13" x14ac:dyDescent="0.2">
      <c r="A343" s="9">
        <v>336</v>
      </c>
      <c r="B343" s="20" t="s">
        <v>566</v>
      </c>
      <c r="C343" s="8" t="s">
        <v>60</v>
      </c>
      <c r="D343" s="21" t="s">
        <v>15</v>
      </c>
      <c r="E343" s="9" t="s">
        <v>46</v>
      </c>
      <c r="F343" s="8" t="s">
        <v>38</v>
      </c>
      <c r="G343" s="11">
        <v>16500</v>
      </c>
      <c r="H343" s="11">
        <f t="shared" si="328"/>
        <v>473.55</v>
      </c>
      <c r="I343" s="11">
        <f t="shared" si="329"/>
        <v>501.6</v>
      </c>
      <c r="J343" s="11" cm="1">
        <f t="array" ref="J343">G343-(G343*TSS)</f>
        <v>15524.85</v>
      </c>
      <c r="K343" s="12">
        <f t="shared" ref="K343" si="347">IF((J343*12)&lt;=SMAX,0,IF(AND((J343*12)&gt;=SMIN2,(J343*12)&lt;=SMAXN2),(((J343*12)-SMIN2)*PORCN1)/12,IF(AND((J343*12)&gt;=SMIN3,(J343*12)&lt;=SMAXN3),(((((J343*12)-SMIN3)*PORCN2)+VAFN3)/12),(((((J343*12)-SMAXN4)*PORCN3)+VAFN4)/12))))</f>
        <v>0</v>
      </c>
      <c r="L343" s="11">
        <v>48731</v>
      </c>
      <c r="M343" s="13">
        <f t="shared" si="331"/>
        <v>-32231</v>
      </c>
    </row>
    <row r="344" spans="1:13" x14ac:dyDescent="0.2">
      <c r="A344" s="9">
        <v>337</v>
      </c>
      <c r="B344" s="20" t="s">
        <v>567</v>
      </c>
      <c r="C344" s="8" t="s">
        <v>449</v>
      </c>
      <c r="D344" s="21" t="s">
        <v>14</v>
      </c>
      <c r="E344" s="9" t="s">
        <v>46</v>
      </c>
      <c r="F344" s="8" t="s">
        <v>38</v>
      </c>
      <c r="G344" s="11">
        <v>25000</v>
      </c>
      <c r="H344" s="11">
        <f t="shared" si="328"/>
        <v>717.5</v>
      </c>
      <c r="I344" s="11">
        <f t="shared" si="329"/>
        <v>760</v>
      </c>
      <c r="J344" s="11" cm="1">
        <f t="array" ref="J344">G344-(G344*TSS)</f>
        <v>23522.5</v>
      </c>
      <c r="K344" s="12">
        <f t="shared" ref="K344" si="348"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11">
        <v>4046.15</v>
      </c>
      <c r="M344" s="13">
        <f t="shared" si="331"/>
        <v>20953.849999999999</v>
      </c>
    </row>
    <row r="345" spans="1:13" x14ac:dyDescent="0.2">
      <c r="A345" s="9">
        <v>338</v>
      </c>
      <c r="B345" s="20" t="s">
        <v>568</v>
      </c>
      <c r="C345" s="8" t="s">
        <v>569</v>
      </c>
      <c r="D345" s="21" t="s">
        <v>14</v>
      </c>
      <c r="E345" s="9" t="s">
        <v>46</v>
      </c>
      <c r="F345" s="8" t="s">
        <v>38</v>
      </c>
      <c r="G345" s="11">
        <v>25000</v>
      </c>
      <c r="H345" s="11">
        <f t="shared" si="328"/>
        <v>717.5</v>
      </c>
      <c r="I345" s="11">
        <f t="shared" si="329"/>
        <v>760</v>
      </c>
      <c r="J345" s="11" cm="1">
        <f t="array" ref="J345">G345-(G345*TSS)</f>
        <v>23522.5</v>
      </c>
      <c r="K345" s="12">
        <f t="shared" ref="K345" si="349">IF((J345*12)&lt;=SMAX,0,IF(AND((J345*12)&gt;=SMIN2,(J345*12)&lt;=SMAXN2),(((J345*12)-SMIN2)*PORCN1)/12,IF(AND((J345*12)&gt;=SMIN3,(J345*12)&lt;=SMAXN3),(((((J345*12)-SMIN3)*PORCN2)+VAFN3)/12),(((((J345*12)-SMAXN4)*PORCN3)+VAFN4)/12))))</f>
        <v>0</v>
      </c>
      <c r="L345" s="11">
        <v>9644</v>
      </c>
      <c r="M345" s="13">
        <f t="shared" si="331"/>
        <v>15356</v>
      </c>
    </row>
    <row r="346" spans="1:13" x14ac:dyDescent="0.2">
      <c r="A346" s="9">
        <v>339</v>
      </c>
      <c r="B346" s="20" t="s">
        <v>570</v>
      </c>
      <c r="C346" s="8" t="s">
        <v>55</v>
      </c>
      <c r="D346" s="21" t="s">
        <v>15</v>
      </c>
      <c r="E346" s="9" t="s">
        <v>46</v>
      </c>
      <c r="F346" s="8" t="s">
        <v>38</v>
      </c>
      <c r="G346" s="11">
        <v>26000</v>
      </c>
      <c r="H346" s="11">
        <f t="shared" si="328"/>
        <v>746.2</v>
      </c>
      <c r="I346" s="11">
        <f t="shared" si="329"/>
        <v>790.4</v>
      </c>
      <c r="J346" s="11" cm="1">
        <f t="array" ref="J346">G346-(G346*TSS)</f>
        <v>24463.4</v>
      </c>
      <c r="K346" s="12">
        <f t="shared" ref="K346" si="350">IF((J346*12)&lt;=SMAX,0,IF(AND((J346*12)&gt;=SMIN2,(J346*12)&lt;=SMAXN2),(((J346*12)-SMIN2)*PORCN1)/12,IF(AND((J346*12)&gt;=SMIN3,(J346*12)&lt;=SMAXN3),(((((J346*12)-SMIN3)*PORCN2)+VAFN3)/12),(((((J346*12)-SMAXN4)*PORCN3)+VAFN4)/12))))</f>
        <v>0</v>
      </c>
      <c r="L346" s="11">
        <v>1798</v>
      </c>
      <c r="M346" s="13">
        <f t="shared" si="331"/>
        <v>24202</v>
      </c>
    </row>
    <row r="347" spans="1:13" x14ac:dyDescent="0.2">
      <c r="A347" s="9">
        <v>340</v>
      </c>
      <c r="B347" s="20" t="s">
        <v>571</v>
      </c>
      <c r="C347" s="8" t="s">
        <v>60</v>
      </c>
      <c r="D347" s="21" t="s">
        <v>15</v>
      </c>
      <c r="E347" s="9" t="s">
        <v>46</v>
      </c>
      <c r="F347" s="8" t="s">
        <v>38</v>
      </c>
      <c r="G347" s="11">
        <v>16500</v>
      </c>
      <c r="H347" s="11">
        <f t="shared" si="328"/>
        <v>473.55</v>
      </c>
      <c r="I347" s="11">
        <f t="shared" si="329"/>
        <v>501.6</v>
      </c>
      <c r="J347" s="11" cm="1">
        <f t="array" ref="J347">G347-(G347*TSS)</f>
        <v>15524.85</v>
      </c>
      <c r="K347" s="12">
        <f t="shared" ref="K347" si="351">IF((J347*12)&lt;=SMAX,0,IF(AND((J347*12)&gt;=SMIN2,(J347*12)&lt;=SMAXN2),(((J347*12)-SMIN2)*PORCN1)/12,IF(AND((J347*12)&gt;=SMIN3,(J347*12)&lt;=SMAXN3),(((((J347*12)-SMIN3)*PORCN2)+VAFN3)/12),(((((J347*12)-SMAXN4)*PORCN3)+VAFN4)/12))))</f>
        <v>0</v>
      </c>
      <c r="L347" s="11">
        <v>1325.2</v>
      </c>
      <c r="M347" s="13">
        <f t="shared" si="331"/>
        <v>15174.8</v>
      </c>
    </row>
    <row r="348" spans="1:13" x14ac:dyDescent="0.2">
      <c r="A348" s="9">
        <v>341</v>
      </c>
      <c r="B348" s="20" t="s">
        <v>572</v>
      </c>
      <c r="C348" s="8" t="s">
        <v>55</v>
      </c>
      <c r="D348" s="21" t="s">
        <v>14</v>
      </c>
      <c r="E348" s="9" t="s">
        <v>46</v>
      </c>
      <c r="F348" s="8" t="s">
        <v>38</v>
      </c>
      <c r="G348" s="11">
        <v>35000</v>
      </c>
      <c r="H348" s="11">
        <f t="shared" si="328"/>
        <v>1004.5</v>
      </c>
      <c r="I348" s="11">
        <f t="shared" si="329"/>
        <v>1064</v>
      </c>
      <c r="J348" s="11" cm="1">
        <f t="array" ref="J348">G348-(G348*TSS)</f>
        <v>32931.5</v>
      </c>
      <c r="K348" s="12">
        <f t="shared" ref="K348" si="352"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11">
        <v>2333.48</v>
      </c>
      <c r="M348" s="13">
        <f t="shared" si="331"/>
        <v>32666.52</v>
      </c>
    </row>
    <row r="349" spans="1:13" x14ac:dyDescent="0.2">
      <c r="A349" s="9">
        <v>342</v>
      </c>
      <c r="B349" s="20" t="s">
        <v>573</v>
      </c>
      <c r="C349" s="8" t="s">
        <v>315</v>
      </c>
      <c r="D349" s="21" t="s">
        <v>14</v>
      </c>
      <c r="E349" s="9" t="s">
        <v>46</v>
      </c>
      <c r="F349" s="8" t="s">
        <v>38</v>
      </c>
      <c r="G349" s="11">
        <v>30000</v>
      </c>
      <c r="H349" s="11">
        <f t="shared" si="328"/>
        <v>861</v>
      </c>
      <c r="I349" s="11">
        <f t="shared" si="329"/>
        <v>912</v>
      </c>
      <c r="J349" s="11" cm="1">
        <f t="array" ref="J349">G349-(G349*TSS)</f>
        <v>28227</v>
      </c>
      <c r="K349" s="12">
        <f t="shared" ref="K349" si="353">IF((J349*12)&lt;=SMAX,0,IF(AND((J349*12)&gt;=SMIN2,(J349*12)&lt;=SMAXN2),(((J349*12)-SMIN2)*PORCN1)/12,IF(AND((J349*12)&gt;=SMIN3,(J349*12)&lt;=SMAXN3),(((((J349*12)-SMIN3)*PORCN2)+VAFN3)/12),(((((J349*12)-SMAXN4)*PORCN3)+VAFN4)/12))))</f>
        <v>0</v>
      </c>
      <c r="L349" s="11">
        <v>1000.15</v>
      </c>
      <c r="M349" s="13">
        <f t="shared" si="331"/>
        <v>28999.85</v>
      </c>
    </row>
    <row r="350" spans="1:13" x14ac:dyDescent="0.2">
      <c r="A350" s="9">
        <v>343</v>
      </c>
      <c r="B350" s="20" t="s">
        <v>574</v>
      </c>
      <c r="C350" s="8" t="s">
        <v>267</v>
      </c>
      <c r="D350" s="21" t="s">
        <v>15</v>
      </c>
      <c r="E350" s="9" t="s">
        <v>46</v>
      </c>
      <c r="F350" s="8" t="s">
        <v>276</v>
      </c>
      <c r="G350" s="11">
        <v>50000</v>
      </c>
      <c r="H350" s="11">
        <f t="shared" si="328"/>
        <v>1435</v>
      </c>
      <c r="I350" s="11">
        <f t="shared" si="329"/>
        <v>1520</v>
      </c>
      <c r="J350" s="11" cm="1">
        <f t="array" ref="J350">G350-(G350*TSS)</f>
        <v>47045</v>
      </c>
      <c r="K350" s="12">
        <f t="shared" ref="K350" si="354">IF((J350*12)&lt;=SMAX,0,IF(AND((J350*12)&gt;=SMIN2,(J350*12)&lt;=SMAXN2),(((J350*12)-SMIN2)*PORCN1)/12,IF(AND((J350*12)&gt;=SMIN3,(J350*12)&lt;=SMAXN3),(((((J350*12)-SMIN3)*PORCN2)+VAFN3)/12),(((((J350*12)-SMAXN4)*PORCN3)+VAFN4)/12))))</f>
        <v>1853.9998749999997</v>
      </c>
      <c r="L350" s="11">
        <v>1000.15</v>
      </c>
      <c r="M350" s="13">
        <f t="shared" si="331"/>
        <v>48999.85</v>
      </c>
    </row>
    <row r="351" spans="1:13" x14ac:dyDescent="0.2">
      <c r="A351" s="9">
        <v>344</v>
      </c>
      <c r="B351" s="20" t="s">
        <v>575</v>
      </c>
      <c r="C351" s="8" t="s">
        <v>576</v>
      </c>
      <c r="D351" s="21" t="s">
        <v>15</v>
      </c>
      <c r="E351" s="9" t="s">
        <v>46</v>
      </c>
      <c r="F351" s="8" t="s">
        <v>44</v>
      </c>
      <c r="G351" s="11">
        <v>40000</v>
      </c>
      <c r="H351" s="11">
        <f t="shared" si="328"/>
        <v>1148</v>
      </c>
      <c r="I351" s="11">
        <f t="shared" si="329"/>
        <v>1216</v>
      </c>
      <c r="J351" s="11" cm="1">
        <f t="array" ref="J351">G351-(G351*TSS)</f>
        <v>37636</v>
      </c>
      <c r="K351" s="12">
        <f t="shared" ref="K351" si="355">IF((J351*12)&lt;=SMAX,0,IF(AND((J351*12)&gt;=SMIN2,(J351*12)&lt;=SMAXN2),(((J351*12)-SMIN2)*PORCN1)/12,IF(AND((J351*12)&gt;=SMIN3,(J351*12)&lt;=SMAXN3),(((((J351*12)-SMIN3)*PORCN2)+VAFN3)/12),(((((J351*12)-SMAXN4)*PORCN3)+VAFN4)/12))))</f>
        <v>442.64987499999984</v>
      </c>
      <c r="L351" s="11">
        <v>5346.15</v>
      </c>
      <c r="M351" s="13">
        <f t="shared" si="331"/>
        <v>34653.85</v>
      </c>
    </row>
    <row r="352" spans="1:13" x14ac:dyDescent="0.2">
      <c r="A352" s="9">
        <v>345</v>
      </c>
      <c r="B352" s="20" t="s">
        <v>577</v>
      </c>
      <c r="C352" s="8" t="s">
        <v>168</v>
      </c>
      <c r="D352" s="21" t="s">
        <v>14</v>
      </c>
      <c r="E352" s="9" t="s">
        <v>46</v>
      </c>
      <c r="F352" s="8" t="s">
        <v>54</v>
      </c>
      <c r="G352" s="11">
        <v>25000</v>
      </c>
      <c r="H352" s="11">
        <f t="shared" si="328"/>
        <v>717.5</v>
      </c>
      <c r="I352" s="11">
        <f t="shared" si="329"/>
        <v>760</v>
      </c>
      <c r="J352" s="11" cm="1">
        <f t="array" ref="J352">G352-(G352*TSS)</f>
        <v>23522.5</v>
      </c>
      <c r="K352" s="12">
        <f t="shared" ref="K352" si="356">IF((J352*12)&lt;=SMAX,0,IF(AND((J352*12)&gt;=SMIN2,(J352*12)&lt;=SMAXN2),(((J352*12)-SMIN2)*PORCN1)/12,IF(AND((J352*12)&gt;=SMIN3,(J352*12)&lt;=SMAXN3),(((((J352*12)-SMIN3)*PORCN2)+VAFN3)/12),(((((J352*12)-SMAXN4)*PORCN3)+VAFN4)/12))))</f>
        <v>0</v>
      </c>
      <c r="L352" s="11">
        <v>4579.95</v>
      </c>
      <c r="M352" s="13">
        <f t="shared" si="331"/>
        <v>20420.05</v>
      </c>
    </row>
    <row r="353" spans="1:13" x14ac:dyDescent="0.2">
      <c r="A353" s="9">
        <v>346</v>
      </c>
      <c r="B353" s="20" t="s">
        <v>578</v>
      </c>
      <c r="C353" s="8" t="s">
        <v>579</v>
      </c>
      <c r="D353" s="21" t="s">
        <v>14</v>
      </c>
      <c r="E353" s="9" t="s">
        <v>46</v>
      </c>
      <c r="F353" s="8" t="s">
        <v>44</v>
      </c>
      <c r="G353" s="11">
        <v>45000</v>
      </c>
      <c r="H353" s="11">
        <f t="shared" si="328"/>
        <v>1291.5</v>
      </c>
      <c r="I353" s="11">
        <f t="shared" si="329"/>
        <v>1368</v>
      </c>
      <c r="J353" s="11" cm="1">
        <f t="array" ref="J353">G353-(G353*TSS)</f>
        <v>42340.5</v>
      </c>
      <c r="K353" s="12">
        <f t="shared" ref="K353" si="357">IF((J353*12)&lt;=SMAX,0,IF(AND((J353*12)&gt;=SMIN2,(J353*12)&lt;=SMAXN2),(((J353*12)-SMIN2)*PORCN1)/12,IF(AND((J353*12)&gt;=SMIN3,(J353*12)&lt;=SMAXN3),(((((J353*12)-SMIN3)*PORCN2)+VAFN3)/12),(((((J353*12)-SMAXN4)*PORCN3)+VAFN4)/12))))</f>
        <v>1148.3248749999998</v>
      </c>
      <c r="L353" s="11">
        <v>178.66</v>
      </c>
      <c r="M353" s="13">
        <f t="shared" si="331"/>
        <v>44821.34</v>
      </c>
    </row>
    <row r="354" spans="1:13" x14ac:dyDescent="0.2">
      <c r="A354" s="9">
        <v>347</v>
      </c>
      <c r="B354" s="20" t="s">
        <v>580</v>
      </c>
      <c r="C354" s="8" t="s">
        <v>581</v>
      </c>
      <c r="D354" s="21" t="s">
        <v>14</v>
      </c>
      <c r="E354" s="9" t="s">
        <v>46</v>
      </c>
      <c r="F354" s="8" t="s">
        <v>105</v>
      </c>
      <c r="G354" s="11">
        <v>50000</v>
      </c>
      <c r="H354" s="11">
        <f t="shared" si="328"/>
        <v>1435</v>
      </c>
      <c r="I354" s="11">
        <f t="shared" si="329"/>
        <v>1520</v>
      </c>
      <c r="J354" s="11" cm="1">
        <f t="array" ref="J354">G354-(G354*TSS)</f>
        <v>47045</v>
      </c>
      <c r="K354" s="12">
        <f t="shared" ref="K354" si="358">IF((J354*12)&lt;=SMAX,0,IF(AND((J354*12)&gt;=SMIN2,(J354*12)&lt;=SMAXN2),(((J354*12)-SMIN2)*PORCN1)/12,IF(AND((J354*12)&gt;=SMIN3,(J354*12)&lt;=SMAXN3),(((((J354*12)-SMIN3)*PORCN2)+VAFN3)/12),(((((J354*12)-SMAXN4)*PORCN3)+VAFN4)/12))))</f>
        <v>1853.9998749999997</v>
      </c>
      <c r="L354" s="11">
        <v>3079.95</v>
      </c>
      <c r="M354" s="13">
        <f t="shared" si="331"/>
        <v>46920.05</v>
      </c>
    </row>
    <row r="355" spans="1:13" x14ac:dyDescent="0.2">
      <c r="A355" s="9">
        <v>348</v>
      </c>
      <c r="B355" s="20" t="s">
        <v>582</v>
      </c>
      <c r="C355" s="8" t="s">
        <v>298</v>
      </c>
      <c r="D355" s="21" t="s">
        <v>14</v>
      </c>
      <c r="E355" s="9" t="s">
        <v>46</v>
      </c>
      <c r="F355" s="8" t="s">
        <v>61</v>
      </c>
      <c r="G355" s="11">
        <v>25000</v>
      </c>
      <c r="H355" s="11">
        <f t="shared" si="328"/>
        <v>717.5</v>
      </c>
      <c r="I355" s="11">
        <f t="shared" si="329"/>
        <v>760</v>
      </c>
      <c r="J355" s="11" cm="1">
        <f t="array" ref="J355">G355-(G355*TSS)</f>
        <v>23522.5</v>
      </c>
      <c r="K355" s="12">
        <f t="shared" ref="K355" si="359">IF((J355*12)&lt;=SMAX,0,IF(AND((J355*12)&gt;=SMIN2,(J355*12)&lt;=SMAXN2),(((J355*12)-SMIN2)*PORCN1)/12,IF(AND((J355*12)&gt;=SMIN3,(J355*12)&lt;=SMAXN3),(((((J355*12)-SMIN3)*PORCN2)+VAFN3)/12),(((((J355*12)-SMAXN4)*PORCN3)+VAFN4)/12))))</f>
        <v>0</v>
      </c>
      <c r="L355" s="11">
        <v>1886.65</v>
      </c>
      <c r="M355" s="13">
        <f t="shared" si="331"/>
        <v>23113.35</v>
      </c>
    </row>
    <row r="356" spans="1:13" x14ac:dyDescent="0.2">
      <c r="A356" s="9">
        <v>349</v>
      </c>
      <c r="B356" s="20" t="s">
        <v>583</v>
      </c>
      <c r="C356" s="8" t="s">
        <v>284</v>
      </c>
      <c r="D356" s="21" t="s">
        <v>15</v>
      </c>
      <c r="E356" s="9" t="s">
        <v>46</v>
      </c>
      <c r="F356" s="8" t="s">
        <v>44</v>
      </c>
      <c r="G356" s="11">
        <v>110000</v>
      </c>
      <c r="H356" s="11">
        <f t="shared" si="328"/>
        <v>3157</v>
      </c>
      <c r="I356" s="11">
        <f t="shared" si="329"/>
        <v>3344</v>
      </c>
      <c r="J356" s="11" cm="1">
        <f t="array" ref="J356">G356-(G356*TSS)</f>
        <v>103499</v>
      </c>
      <c r="K356" s="12">
        <f t="shared" ref="K356" si="360">IF((J356*12)&lt;=SMAX,0,IF(AND((J356*12)&gt;=SMIN2,(J356*12)&lt;=SMAXN2),(((J356*12)-SMIN2)*PORCN1)/12,IF(AND((J356*12)&gt;=SMIN3,(J356*12)&lt;=SMAXN3),(((((J356*12)-SMIN3)*PORCN2)+VAFN3)/12),(((((J356*12)-SMAXN4)*PORCN3)+VAFN4)/12))))</f>
        <v>14457.687291666667</v>
      </c>
      <c r="L356" s="11">
        <v>1886.65</v>
      </c>
      <c r="M356" s="13">
        <f t="shared" si="331"/>
        <v>108113.35</v>
      </c>
    </row>
    <row r="357" spans="1:13" x14ac:dyDescent="0.2">
      <c r="A357" s="9">
        <v>350</v>
      </c>
      <c r="B357" s="20" t="s">
        <v>584</v>
      </c>
      <c r="C357" s="8" t="s">
        <v>585</v>
      </c>
      <c r="D357" s="21" t="s">
        <v>14</v>
      </c>
      <c r="E357" s="9" t="s">
        <v>46</v>
      </c>
      <c r="F357" s="8" t="s">
        <v>44</v>
      </c>
      <c r="G357" s="11">
        <v>70000</v>
      </c>
      <c r="H357" s="11">
        <f t="shared" si="328"/>
        <v>2009</v>
      </c>
      <c r="I357" s="11">
        <f t="shared" si="329"/>
        <v>2128</v>
      </c>
      <c r="J357" s="11" cm="1">
        <f t="array" ref="J357">G357-(G357*TSS)</f>
        <v>65863</v>
      </c>
      <c r="K357" s="12">
        <f t="shared" ref="K357" si="361">IF((J357*12)&lt;=SMAX,0,IF(AND((J357*12)&gt;=SMIN2,(J357*12)&lt;=SMAXN2),(((J357*12)-SMIN2)*PORCN1)/12,IF(AND((J357*12)&gt;=SMIN3,(J357*12)&lt;=SMAXN3),(((((J357*12)-SMIN3)*PORCN2)+VAFN3)/12),(((((J357*12)-SMAXN4)*PORCN3)+VAFN4)/12))))</f>
        <v>5368.4498333333331</v>
      </c>
      <c r="L357" s="11">
        <v>6644</v>
      </c>
      <c r="M357" s="13">
        <f t="shared" si="331"/>
        <v>63356</v>
      </c>
    </row>
    <row r="358" spans="1:13" x14ac:dyDescent="0.2">
      <c r="A358" s="9">
        <v>351</v>
      </c>
      <c r="B358" s="20" t="s">
        <v>586</v>
      </c>
      <c r="C358" s="8" t="s">
        <v>275</v>
      </c>
      <c r="D358" s="21" t="s">
        <v>14</v>
      </c>
      <c r="E358" s="9" t="s">
        <v>46</v>
      </c>
      <c r="F358" s="8" t="s">
        <v>54</v>
      </c>
      <c r="G358" s="11">
        <v>31500</v>
      </c>
      <c r="H358" s="11">
        <f t="shared" si="328"/>
        <v>904.05</v>
      </c>
      <c r="I358" s="11">
        <f t="shared" si="329"/>
        <v>957.6</v>
      </c>
      <c r="J358" s="11" cm="1">
        <f t="array" ref="J358">G358-(G358*TSS)</f>
        <v>29638.35</v>
      </c>
      <c r="K358" s="12">
        <f t="shared" ref="K358" si="362">IF((J358*12)&lt;=SMAX,0,IF(AND((J358*12)&gt;=SMIN2,(J358*12)&lt;=SMAXN2),(((J358*12)-SMIN2)*PORCN1)/12,IF(AND((J358*12)&gt;=SMIN3,(J358*12)&lt;=SMAXN3),(((((J358*12)-SMIN3)*PORCN2)+VAFN3)/12),(((((J358*12)-SMAXN4)*PORCN3)+VAFN4)/12))))</f>
        <v>0</v>
      </c>
      <c r="L358" s="11">
        <v>10006.58</v>
      </c>
      <c r="M358" s="13">
        <f t="shared" si="331"/>
        <v>21493.42</v>
      </c>
    </row>
    <row r="359" spans="1:13" x14ac:dyDescent="0.2">
      <c r="A359" s="9">
        <v>352</v>
      </c>
      <c r="B359" s="20" t="s">
        <v>587</v>
      </c>
      <c r="C359" s="8" t="s">
        <v>588</v>
      </c>
      <c r="D359" s="21" t="s">
        <v>14</v>
      </c>
      <c r="E359" s="9" t="s">
        <v>46</v>
      </c>
      <c r="F359" s="8" t="s">
        <v>44</v>
      </c>
      <c r="G359" s="11">
        <v>70000</v>
      </c>
      <c r="H359" s="11">
        <f t="shared" si="328"/>
        <v>2009</v>
      </c>
      <c r="I359" s="11">
        <f t="shared" si="329"/>
        <v>2128</v>
      </c>
      <c r="J359" s="11" cm="1">
        <f t="array" ref="J359">G359-(G359*TSS)</f>
        <v>65863</v>
      </c>
      <c r="K359" s="12">
        <f t="shared" ref="K359" si="363">IF((J359*12)&lt;=SMAX,0,IF(AND((J359*12)&gt;=SMIN2,(J359*12)&lt;=SMAXN2),(((J359*12)-SMIN2)*PORCN1)/12,IF(AND((J359*12)&gt;=SMIN3,(J359*12)&lt;=SMAXN3),(((((J359*12)-SMIN3)*PORCN2)+VAFN3)/12),(((((J359*12)-SMAXN4)*PORCN3)+VAFN4)/12))))</f>
        <v>5368.4498333333331</v>
      </c>
      <c r="L359" s="11">
        <v>1000.15</v>
      </c>
      <c r="M359" s="13">
        <f t="shared" si="331"/>
        <v>68999.850000000006</v>
      </c>
    </row>
    <row r="360" spans="1:13" x14ac:dyDescent="0.2">
      <c r="A360" s="9">
        <v>353</v>
      </c>
      <c r="B360" s="20" t="s">
        <v>589</v>
      </c>
      <c r="C360" s="8" t="s">
        <v>275</v>
      </c>
      <c r="D360" s="21" t="s">
        <v>14</v>
      </c>
      <c r="E360" s="9" t="s">
        <v>46</v>
      </c>
      <c r="F360" s="8" t="s">
        <v>54</v>
      </c>
      <c r="G360" s="11">
        <v>45000</v>
      </c>
      <c r="H360" s="11">
        <f t="shared" si="328"/>
        <v>1291.5</v>
      </c>
      <c r="I360" s="11">
        <f t="shared" si="329"/>
        <v>1368</v>
      </c>
      <c r="J360" s="11" cm="1">
        <f t="array" ref="J360">G360-(G360*TSS)</f>
        <v>42340.5</v>
      </c>
      <c r="K360" s="12">
        <f t="shared" ref="K360" si="364">IF((J360*12)&lt;=SMAX,0,IF(AND((J360*12)&gt;=SMIN2,(J360*12)&lt;=SMAXN2),(((J360*12)-SMIN2)*PORCN1)/12,IF(AND((J360*12)&gt;=SMIN3,(J360*12)&lt;=SMAXN3),(((((J360*12)-SMIN3)*PORCN2)+VAFN3)/12),(((((J360*12)-SMAXN4)*PORCN3)+VAFN4)/12))))</f>
        <v>1148.3248749999998</v>
      </c>
      <c r="L360" s="11">
        <v>3093.5</v>
      </c>
      <c r="M360" s="13">
        <f t="shared" si="331"/>
        <v>41906.5</v>
      </c>
    </row>
    <row r="361" spans="1:13" x14ac:dyDescent="0.2">
      <c r="A361" s="9">
        <v>354</v>
      </c>
      <c r="B361" s="20" t="s">
        <v>590</v>
      </c>
      <c r="C361" s="8" t="s">
        <v>275</v>
      </c>
      <c r="D361" s="21" t="s">
        <v>14</v>
      </c>
      <c r="E361" s="9" t="s">
        <v>46</v>
      </c>
      <c r="F361" s="8" t="s">
        <v>54</v>
      </c>
      <c r="G361" s="11">
        <v>35000</v>
      </c>
      <c r="H361" s="11">
        <f t="shared" si="328"/>
        <v>1004.5</v>
      </c>
      <c r="I361" s="11">
        <f t="shared" si="329"/>
        <v>1064</v>
      </c>
      <c r="J361" s="11" cm="1">
        <f t="array" ref="J361">G361-(G361*TSS)</f>
        <v>32931.5</v>
      </c>
      <c r="K361" s="12">
        <f t="shared" ref="K361" si="365">IF((J361*12)&lt;=SMAX,0,IF(AND((J361*12)&gt;=SMIN2,(J361*12)&lt;=SMAXN2),(((J361*12)-SMIN2)*PORCN1)/12,IF(AND((J361*12)&gt;=SMIN3,(J361*12)&lt;=SMAXN3),(((((J361*12)-SMIN3)*PORCN2)+VAFN3)/12),(((((J361*12)-SMAXN4)*PORCN3)+VAFN4)/12))))</f>
        <v>0</v>
      </c>
      <c r="L361" s="11">
        <v>1561.6</v>
      </c>
      <c r="M361" s="13">
        <f t="shared" si="331"/>
        <v>33438.400000000001</v>
      </c>
    </row>
    <row r="362" spans="1:13" x14ac:dyDescent="0.2">
      <c r="A362" s="9">
        <v>355</v>
      </c>
      <c r="B362" s="20" t="s">
        <v>591</v>
      </c>
      <c r="C362" s="8" t="s">
        <v>592</v>
      </c>
      <c r="D362" s="21" t="s">
        <v>14</v>
      </c>
      <c r="E362" s="9" t="s">
        <v>46</v>
      </c>
      <c r="F362" s="8" t="s">
        <v>38</v>
      </c>
      <c r="G362" s="11">
        <v>40000</v>
      </c>
      <c r="H362" s="11">
        <f t="shared" si="328"/>
        <v>1148</v>
      </c>
      <c r="I362" s="11">
        <f t="shared" si="329"/>
        <v>1216</v>
      </c>
      <c r="J362" s="11" cm="1">
        <f t="array" ref="J362">G362-(G362*TSS)</f>
        <v>37636</v>
      </c>
      <c r="K362" s="12">
        <f t="shared" ref="K362" si="366">IF((J362*12)&lt;=SMAX,0,IF(AND((J362*12)&gt;=SMIN2,(J362*12)&lt;=SMAXN2),(((J362*12)-SMIN2)*PORCN1)/12,IF(AND((J362*12)&gt;=SMIN3,(J362*12)&lt;=SMAXN3),(((((J362*12)-SMIN3)*PORCN2)+VAFN3)/12),(((((J362*12)-SMAXN4)*PORCN3)+VAFN4)/12))))</f>
        <v>442.64987499999984</v>
      </c>
      <c r="L362" s="11">
        <v>1591.15</v>
      </c>
      <c r="M362" s="13">
        <f t="shared" si="331"/>
        <v>38408.85</v>
      </c>
    </row>
    <row r="363" spans="1:13" x14ac:dyDescent="0.2">
      <c r="A363" s="9">
        <v>356</v>
      </c>
      <c r="B363" s="20" t="s">
        <v>593</v>
      </c>
      <c r="C363" s="8" t="s">
        <v>619</v>
      </c>
      <c r="D363" s="21" t="s">
        <v>14</v>
      </c>
      <c r="E363" s="9" t="s">
        <v>46</v>
      </c>
      <c r="F363" s="8" t="s">
        <v>710</v>
      </c>
      <c r="G363" s="11">
        <v>30000</v>
      </c>
      <c r="H363" s="11">
        <f t="shared" si="328"/>
        <v>861</v>
      </c>
      <c r="I363" s="11">
        <f t="shared" si="329"/>
        <v>912</v>
      </c>
      <c r="J363" s="11" cm="1">
        <f t="array" ref="J363">G363-(G363*TSS)</f>
        <v>28227</v>
      </c>
      <c r="K363" s="12">
        <f t="shared" ref="K363" si="367"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11">
        <v>5546.15</v>
      </c>
      <c r="M363" s="13">
        <f t="shared" si="331"/>
        <v>24453.85</v>
      </c>
    </row>
    <row r="364" spans="1:13" x14ac:dyDescent="0.2">
      <c r="A364" s="9">
        <v>357</v>
      </c>
      <c r="B364" s="20" t="s">
        <v>594</v>
      </c>
      <c r="C364" s="8" t="s">
        <v>595</v>
      </c>
      <c r="D364" s="21" t="s">
        <v>15</v>
      </c>
      <c r="E364" s="9" t="s">
        <v>46</v>
      </c>
      <c r="F364" s="8" t="s">
        <v>35</v>
      </c>
      <c r="G364" s="11">
        <v>70000</v>
      </c>
      <c r="H364" s="11">
        <f t="shared" si="328"/>
        <v>2009</v>
      </c>
      <c r="I364" s="11">
        <f t="shared" si="329"/>
        <v>2128</v>
      </c>
      <c r="J364" s="11" cm="1">
        <f t="array" ref="J364">G364-(G364*TSS)</f>
        <v>65863</v>
      </c>
      <c r="K364" s="12">
        <f t="shared" ref="K364" si="368">IF((J364*12)&lt;=SMAX,0,IF(AND((J364*12)&gt;=SMIN2,(J364*12)&lt;=SMAXN2),(((J364*12)-SMIN2)*PORCN1)/12,IF(AND((J364*12)&gt;=SMIN3,(J364*12)&lt;=SMAXN3),(((((J364*12)-SMIN3)*PORCN2)+VAFN3)/12),(((((J364*12)-SMAXN4)*PORCN3)+VAFN4)/12))))</f>
        <v>5368.4498333333331</v>
      </c>
      <c r="L364" s="11">
        <v>10356</v>
      </c>
      <c r="M364" s="13">
        <f t="shared" si="331"/>
        <v>59644</v>
      </c>
    </row>
    <row r="365" spans="1:13" x14ac:dyDescent="0.2">
      <c r="A365" s="9">
        <v>358</v>
      </c>
      <c r="B365" s="20" t="s">
        <v>596</v>
      </c>
      <c r="C365" s="8" t="s">
        <v>597</v>
      </c>
      <c r="D365" s="21" t="s">
        <v>14</v>
      </c>
      <c r="E365" s="9" t="s">
        <v>46</v>
      </c>
      <c r="F365" s="8" t="s">
        <v>325</v>
      </c>
      <c r="G365" s="11">
        <v>55000</v>
      </c>
      <c r="H365" s="11">
        <f t="shared" si="328"/>
        <v>1578.5</v>
      </c>
      <c r="I365" s="11">
        <f t="shared" si="329"/>
        <v>1672</v>
      </c>
      <c r="J365" s="11" cm="1">
        <f t="array" ref="J365">G365-(G365*TSS)</f>
        <v>51749.5</v>
      </c>
      <c r="K365" s="12">
        <f t="shared" ref="K365" si="369">IF((J365*12)&lt;=SMAX,0,IF(AND((J365*12)&gt;=SMIN2,(J365*12)&lt;=SMAXN2),(((J365*12)-SMIN2)*PORCN1)/12,IF(AND((J365*12)&gt;=SMIN3,(J365*12)&lt;=SMAXN3),(((((J365*12)-SMIN3)*PORCN2)+VAFN3)/12),(((((J365*12)-SMAXN4)*PORCN3)+VAFN4)/12))))</f>
        <v>2559.6748749999997</v>
      </c>
      <c r="L365" s="11">
        <v>9183.68</v>
      </c>
      <c r="M365" s="13">
        <f t="shared" si="331"/>
        <v>45816.32</v>
      </c>
    </row>
    <row r="366" spans="1:13" x14ac:dyDescent="0.2">
      <c r="A366" s="9">
        <v>359</v>
      </c>
      <c r="B366" s="20" t="s">
        <v>703</v>
      </c>
      <c r="C366" s="8" t="s">
        <v>275</v>
      </c>
      <c r="D366" s="21" t="s">
        <v>14</v>
      </c>
      <c r="E366" s="9" t="s">
        <v>46</v>
      </c>
      <c r="F366" s="8" t="s">
        <v>54</v>
      </c>
      <c r="G366" s="11">
        <v>35000</v>
      </c>
      <c r="H366" s="11">
        <f t="shared" si="328"/>
        <v>1004.5</v>
      </c>
      <c r="I366" s="11">
        <f t="shared" si="329"/>
        <v>1064</v>
      </c>
      <c r="J366" s="11" cm="1">
        <f t="array" ref="J366">G366-(G366*TSS)</f>
        <v>32931.5</v>
      </c>
      <c r="K366" s="12">
        <f t="shared" ref="K366" si="370">IF((J366*12)&lt;=SMAX,0,IF(AND((J366*12)&gt;=SMIN2,(J366*12)&lt;=SMAXN2),(((J366*12)-SMIN2)*PORCN1)/12,IF(AND((J366*12)&gt;=SMIN3,(J366*12)&lt;=SMAXN3),(((((J366*12)-SMIN3)*PORCN2)+VAFN3)/12),(((((J366*12)-SMAXN4)*PORCN3)+VAFN4)/12))))</f>
        <v>0</v>
      </c>
      <c r="L366" s="11">
        <v>1561.6</v>
      </c>
      <c r="M366" s="13">
        <f t="shared" si="331"/>
        <v>33438.400000000001</v>
      </c>
    </row>
    <row r="367" spans="1:13" x14ac:dyDescent="0.2">
      <c r="A367" s="9">
        <v>360</v>
      </c>
      <c r="B367" s="20" t="s">
        <v>598</v>
      </c>
      <c r="C367" s="8" t="s">
        <v>225</v>
      </c>
      <c r="D367" s="21" t="s">
        <v>14</v>
      </c>
      <c r="E367" s="9" t="s">
        <v>46</v>
      </c>
      <c r="F367" s="8" t="s">
        <v>206</v>
      </c>
      <c r="G367" s="11">
        <v>35000</v>
      </c>
      <c r="H367" s="11">
        <f t="shared" si="328"/>
        <v>1004.5</v>
      </c>
      <c r="I367" s="11">
        <f t="shared" si="329"/>
        <v>1064</v>
      </c>
      <c r="J367" s="11" cm="1">
        <f t="array" ref="J367">G367-(G367*TSS)</f>
        <v>32931.5</v>
      </c>
      <c r="K367" s="12">
        <f t="shared" ref="K367" si="371"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11">
        <v>2046.15</v>
      </c>
      <c r="M367" s="13">
        <f t="shared" si="331"/>
        <v>32953.85</v>
      </c>
    </row>
    <row r="368" spans="1:13" x14ac:dyDescent="0.2">
      <c r="A368" s="9">
        <v>361</v>
      </c>
      <c r="B368" s="20" t="s">
        <v>599</v>
      </c>
      <c r="C368" s="8" t="s">
        <v>600</v>
      </c>
      <c r="D368" s="21" t="s">
        <v>14</v>
      </c>
      <c r="E368" s="9" t="s">
        <v>46</v>
      </c>
      <c r="F368" s="8" t="s">
        <v>38</v>
      </c>
      <c r="G368" s="11">
        <v>50000</v>
      </c>
      <c r="H368" s="11">
        <f t="shared" si="328"/>
        <v>1435</v>
      </c>
      <c r="I368" s="11">
        <f t="shared" si="329"/>
        <v>1520</v>
      </c>
      <c r="J368" s="11" cm="1">
        <f t="array" ref="J368">G368-(G368*TSS)</f>
        <v>47045</v>
      </c>
      <c r="K368" s="12">
        <f t="shared" ref="K368" si="372">IF((J368*12)&lt;=SMAX,0,IF(AND((J368*12)&gt;=SMIN2,(J368*12)&lt;=SMAXN2),(((J368*12)-SMIN2)*PORCN1)/12,IF(AND((J368*12)&gt;=SMIN3,(J368*12)&lt;=SMAXN3),(((((J368*12)-SMIN3)*PORCN2)+VAFN3)/12),(((((J368*12)-SMAXN4)*PORCN3)+VAFN4)/12))))</f>
        <v>1853.9998749999997</v>
      </c>
      <c r="L368" s="11">
        <v>2093.5</v>
      </c>
      <c r="M368" s="13">
        <f t="shared" si="331"/>
        <v>47906.5</v>
      </c>
    </row>
    <row r="369" spans="1:13" x14ac:dyDescent="0.2">
      <c r="A369" s="9">
        <v>362</v>
      </c>
      <c r="B369" s="20" t="s">
        <v>601</v>
      </c>
      <c r="C369" s="8" t="s">
        <v>275</v>
      </c>
      <c r="D369" s="21" t="s">
        <v>14</v>
      </c>
      <c r="E369" s="9" t="s">
        <v>46</v>
      </c>
      <c r="F369" s="8" t="s">
        <v>54</v>
      </c>
      <c r="G369" s="11">
        <v>25000</v>
      </c>
      <c r="H369" s="11">
        <f t="shared" si="328"/>
        <v>717.5</v>
      </c>
      <c r="I369" s="11">
        <f t="shared" si="329"/>
        <v>760</v>
      </c>
      <c r="J369" s="11" cm="1">
        <f t="array" ref="J369">G369-(G369*TSS)</f>
        <v>23522.5</v>
      </c>
      <c r="K369" s="12">
        <f t="shared" ref="K369" si="373">IF((J369*12)&lt;=SMAX,0,IF(AND((J369*12)&gt;=SMIN2,(J369*12)&lt;=SMAXN2),(((J369*12)-SMIN2)*PORCN1)/12,IF(AND((J369*12)&gt;=SMIN3,(J369*12)&lt;=SMAXN3),(((((J369*12)-SMIN3)*PORCN2)+VAFN3)/12),(((((J369*12)-SMAXN4)*PORCN3)+VAFN4)/12))))</f>
        <v>0</v>
      </c>
      <c r="L369" s="11">
        <v>8544</v>
      </c>
      <c r="M369" s="13">
        <f t="shared" si="331"/>
        <v>16456</v>
      </c>
    </row>
    <row r="370" spans="1:13" x14ac:dyDescent="0.2">
      <c r="A370" s="9">
        <v>363</v>
      </c>
      <c r="B370" s="20" t="s">
        <v>602</v>
      </c>
      <c r="C370" s="8" t="s">
        <v>603</v>
      </c>
      <c r="D370" s="21" t="s">
        <v>15</v>
      </c>
      <c r="E370" s="9" t="s">
        <v>46</v>
      </c>
      <c r="F370" s="8" t="s">
        <v>53</v>
      </c>
      <c r="G370" s="11">
        <v>40000</v>
      </c>
      <c r="H370" s="11">
        <f t="shared" si="328"/>
        <v>1148</v>
      </c>
      <c r="I370" s="11">
        <f t="shared" si="329"/>
        <v>1216</v>
      </c>
      <c r="J370" s="11" cm="1">
        <f t="array" ref="J370">G370-(G370*TSS)</f>
        <v>37636</v>
      </c>
      <c r="K370" s="12">
        <f t="shared" ref="K370" si="374">IF((J370*12)&lt;=SMAX,0,IF(AND((J370*12)&gt;=SMIN2,(J370*12)&lt;=SMAXN2),(((J370*12)-SMIN2)*PORCN1)/12,IF(AND((J370*12)&gt;=SMIN3,(J370*12)&lt;=SMAXN3),(((((J370*12)-SMIN3)*PORCN2)+VAFN3)/12),(((((J370*12)-SMAXN4)*PORCN3)+VAFN4)/12))))</f>
        <v>442.64987499999984</v>
      </c>
      <c r="L370" s="11">
        <v>438.7</v>
      </c>
      <c r="M370" s="13">
        <f t="shared" si="331"/>
        <v>39561.300000000003</v>
      </c>
    </row>
    <row r="371" spans="1:13" x14ac:dyDescent="0.2">
      <c r="A371" s="9">
        <v>364</v>
      </c>
      <c r="B371" s="20" t="s">
        <v>604</v>
      </c>
      <c r="C371" s="8" t="s">
        <v>275</v>
      </c>
      <c r="D371" s="21" t="s">
        <v>14</v>
      </c>
      <c r="E371" s="9" t="s">
        <v>46</v>
      </c>
      <c r="F371" s="8" t="s">
        <v>54</v>
      </c>
      <c r="G371" s="11">
        <v>25000</v>
      </c>
      <c r="H371" s="11">
        <f t="shared" si="328"/>
        <v>717.5</v>
      </c>
      <c r="I371" s="11">
        <f t="shared" si="329"/>
        <v>760</v>
      </c>
      <c r="J371" s="11" cm="1">
        <f t="array" ref="J371">G371-(G371*TSS)</f>
        <v>23522.5</v>
      </c>
      <c r="K371" s="12">
        <f t="shared" ref="K371" si="375">IF((J371*12)&lt;=SMAX,0,IF(AND((J371*12)&gt;=SMIN2,(J371*12)&lt;=SMAXN2),(((J371*12)-SMIN2)*PORCN1)/12,IF(AND((J371*12)&gt;=SMIN3,(J371*12)&lt;=SMAXN3),(((((J371*12)-SMIN3)*PORCN2)+VAFN3)/12),(((((J371*12)-SMAXN4)*PORCN3)+VAFN4)/12))))</f>
        <v>0</v>
      </c>
      <c r="L371" s="11">
        <v>4834</v>
      </c>
      <c r="M371" s="13">
        <f t="shared" si="331"/>
        <v>20166</v>
      </c>
    </row>
    <row r="372" spans="1:13" x14ac:dyDescent="0.2">
      <c r="A372" s="9">
        <v>365</v>
      </c>
      <c r="B372" s="20" t="s">
        <v>605</v>
      </c>
      <c r="C372" s="8" t="s">
        <v>606</v>
      </c>
      <c r="D372" s="21" t="s">
        <v>14</v>
      </c>
      <c r="E372" s="9" t="s">
        <v>46</v>
      </c>
      <c r="F372" s="8" t="s">
        <v>86</v>
      </c>
      <c r="G372" s="11">
        <v>45000</v>
      </c>
      <c r="H372" s="11">
        <f t="shared" si="328"/>
        <v>1291.5</v>
      </c>
      <c r="I372" s="11">
        <f t="shared" si="329"/>
        <v>1368</v>
      </c>
      <c r="J372" s="11" cm="1">
        <f t="array" ref="J372">G372-(G372*TSS)</f>
        <v>42340.5</v>
      </c>
      <c r="K372" s="12">
        <f t="shared" ref="K372" si="376">IF((J372*12)&lt;=SMAX,0,IF(AND((J372*12)&gt;=SMIN2,(J372*12)&lt;=SMAXN2),(((J372*12)-SMIN2)*PORCN1)/12,IF(AND((J372*12)&gt;=SMIN3,(J372*12)&lt;=SMAXN3),(((((J372*12)-SMIN3)*PORCN2)+VAFN3)/12),(((((J372*12)-SMAXN4)*PORCN3)+VAFN4)/12))))</f>
        <v>1148.3248749999998</v>
      </c>
      <c r="L372" s="11">
        <v>3589</v>
      </c>
      <c r="M372" s="13">
        <f t="shared" si="331"/>
        <v>41411</v>
      </c>
    </row>
    <row r="373" spans="1:13" x14ac:dyDescent="0.2">
      <c r="A373" s="9">
        <v>366</v>
      </c>
      <c r="B373" s="20" t="s">
        <v>607</v>
      </c>
      <c r="C373" s="8" t="s">
        <v>275</v>
      </c>
      <c r="D373" s="21" t="s">
        <v>14</v>
      </c>
      <c r="E373" s="9" t="s">
        <v>46</v>
      </c>
      <c r="F373" s="8" t="s">
        <v>54</v>
      </c>
      <c r="G373" s="11">
        <v>20000</v>
      </c>
      <c r="H373" s="11">
        <f t="shared" si="328"/>
        <v>574</v>
      </c>
      <c r="I373" s="11">
        <f t="shared" si="329"/>
        <v>608</v>
      </c>
      <c r="J373" s="11" cm="1">
        <f t="array" ref="J373">G373-(G373*TSS)</f>
        <v>18818</v>
      </c>
      <c r="K373" s="12">
        <f t="shared" ref="K373" si="377"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11">
        <v>1502.5</v>
      </c>
      <c r="M373" s="13">
        <f t="shared" si="331"/>
        <v>18497.5</v>
      </c>
    </row>
    <row r="374" spans="1:13" x14ac:dyDescent="0.2">
      <c r="A374" s="9">
        <v>367</v>
      </c>
      <c r="B374" s="20" t="s">
        <v>608</v>
      </c>
      <c r="C374" s="8" t="s">
        <v>609</v>
      </c>
      <c r="D374" s="21" t="s">
        <v>15</v>
      </c>
      <c r="E374" s="9" t="s">
        <v>46</v>
      </c>
      <c r="F374" s="8" t="s">
        <v>325</v>
      </c>
      <c r="G374" s="11">
        <v>55000</v>
      </c>
      <c r="H374" s="11">
        <f t="shared" si="328"/>
        <v>1578.5</v>
      </c>
      <c r="I374" s="11">
        <f t="shared" si="329"/>
        <v>1672</v>
      </c>
      <c r="J374" s="11" cm="1">
        <f t="array" ref="J374">G374-(G374*TSS)</f>
        <v>51749.5</v>
      </c>
      <c r="K374" s="12">
        <f t="shared" ref="K374" si="378">IF((J374*12)&lt;=SMAX,0,IF(AND((J374*12)&gt;=SMIN2,(J374*12)&lt;=SMAXN2),(((J374*12)-SMIN2)*PORCN1)/12,IF(AND((J374*12)&gt;=SMIN3,(J374*12)&lt;=SMAXN3),(((((J374*12)-SMIN3)*PORCN2)+VAFN3)/12),(((((J374*12)-SMAXN4)*PORCN3)+VAFN4)/12))))</f>
        <v>2559.6748749999997</v>
      </c>
      <c r="L374" s="11">
        <v>4261.95</v>
      </c>
      <c r="M374" s="13">
        <f t="shared" si="331"/>
        <v>50738.05</v>
      </c>
    </row>
    <row r="375" spans="1:13" x14ac:dyDescent="0.2">
      <c r="A375" s="9">
        <v>368</v>
      </c>
      <c r="B375" s="20" t="s">
        <v>610</v>
      </c>
      <c r="C375" s="8" t="s">
        <v>275</v>
      </c>
      <c r="D375" s="21" t="s">
        <v>14</v>
      </c>
      <c r="E375" s="9" t="s">
        <v>46</v>
      </c>
      <c r="F375" s="8" t="s">
        <v>54</v>
      </c>
      <c r="G375" s="11">
        <v>35000</v>
      </c>
      <c r="H375" s="11">
        <f t="shared" si="328"/>
        <v>1004.5</v>
      </c>
      <c r="I375" s="11">
        <f t="shared" si="329"/>
        <v>1064</v>
      </c>
      <c r="J375" s="11" cm="1">
        <f t="array" ref="J375">G375-(G375*TSS)</f>
        <v>32931.5</v>
      </c>
      <c r="K375" s="12">
        <f t="shared" ref="K375" si="379">IF((J375*12)&lt;=SMAX,0,IF(AND((J375*12)&gt;=SMIN2,(J375*12)&lt;=SMAXN2),(((J375*12)-SMIN2)*PORCN1)/12,IF(AND((J375*12)&gt;=SMIN3,(J375*12)&lt;=SMAXN3),(((((J375*12)-SMIN3)*PORCN2)+VAFN3)/12),(((((J375*12)-SMAXN4)*PORCN3)+VAFN4)/12))))</f>
        <v>0</v>
      </c>
      <c r="L375" s="11">
        <v>4834</v>
      </c>
      <c r="M375" s="13">
        <f t="shared" si="331"/>
        <v>30166</v>
      </c>
    </row>
    <row r="376" spans="1:13" x14ac:dyDescent="0.2">
      <c r="A376" s="9">
        <v>369</v>
      </c>
      <c r="B376" s="20" t="s">
        <v>611</v>
      </c>
      <c r="C376" s="8" t="s">
        <v>275</v>
      </c>
      <c r="D376" s="21" t="s">
        <v>14</v>
      </c>
      <c r="E376" s="9" t="s">
        <v>46</v>
      </c>
      <c r="F376" s="8" t="s">
        <v>54</v>
      </c>
      <c r="G376" s="11">
        <v>25000</v>
      </c>
      <c r="H376" s="11">
        <f t="shared" si="328"/>
        <v>717.5</v>
      </c>
      <c r="I376" s="11">
        <f t="shared" si="329"/>
        <v>760</v>
      </c>
      <c r="J376" s="11" cm="1">
        <f t="array" ref="J376">G376-(G376*TSS)</f>
        <v>23522.5</v>
      </c>
      <c r="K376" s="12">
        <f t="shared" ref="K376" si="380">IF((J376*12)&lt;=SMAX,0,IF(AND((J376*12)&gt;=SMIN2,(J376*12)&lt;=SMAXN2),(((J376*12)-SMIN2)*PORCN1)/12,IF(AND((J376*12)&gt;=SMIN3,(J376*12)&lt;=SMAXN3),(((((J376*12)-SMIN3)*PORCN2)+VAFN3)/12),(((((J376*12)-SMAXN4)*PORCN3)+VAFN4)/12))))</f>
        <v>0</v>
      </c>
      <c r="L376" s="11">
        <v>1502.5</v>
      </c>
      <c r="M376" s="13">
        <f t="shared" si="331"/>
        <v>23497.5</v>
      </c>
    </row>
    <row r="377" spans="1:13" x14ac:dyDescent="0.2">
      <c r="A377" s="9">
        <v>370</v>
      </c>
      <c r="B377" s="20" t="s">
        <v>612</v>
      </c>
      <c r="C377" s="8" t="s">
        <v>613</v>
      </c>
      <c r="D377" s="21" t="s">
        <v>14</v>
      </c>
      <c r="E377" s="9" t="s">
        <v>46</v>
      </c>
      <c r="F377" s="8" t="s">
        <v>54</v>
      </c>
      <c r="G377" s="11">
        <v>35000</v>
      </c>
      <c r="H377" s="11">
        <f t="shared" si="328"/>
        <v>1004.5</v>
      </c>
      <c r="I377" s="11">
        <f t="shared" si="329"/>
        <v>1064</v>
      </c>
      <c r="J377" s="11" cm="1">
        <f t="array" ref="J377">G377-(G377*TSS)</f>
        <v>32931.5</v>
      </c>
      <c r="K377" s="12">
        <f t="shared" ref="K377" si="381">IF((J377*12)&lt;=SMAX,0,IF(AND((J377*12)&gt;=SMIN2,(J377*12)&lt;=SMAXN2),(((J377*12)-SMIN2)*PORCN1)/12,IF(AND((J377*12)&gt;=SMIN3,(J377*12)&lt;=SMAXN3),(((((J377*12)-SMIN3)*PORCN2)+VAFN3)/12),(((((J377*12)-SMAXN4)*PORCN3)+VAFN4)/12))))</f>
        <v>0</v>
      </c>
      <c r="L377" s="11">
        <v>20983.69</v>
      </c>
      <c r="M377" s="13">
        <f t="shared" si="331"/>
        <v>14016.310000000001</v>
      </c>
    </row>
    <row r="378" spans="1:13" x14ac:dyDescent="0.2">
      <c r="A378" s="9">
        <v>371</v>
      </c>
      <c r="B378" s="20" t="s">
        <v>614</v>
      </c>
      <c r="C378" s="8" t="s">
        <v>615</v>
      </c>
      <c r="D378" s="21" t="s">
        <v>14</v>
      </c>
      <c r="E378" s="9" t="s">
        <v>46</v>
      </c>
      <c r="F378" s="8" t="s">
        <v>139</v>
      </c>
      <c r="G378" s="11">
        <v>70000</v>
      </c>
      <c r="H378" s="11">
        <f t="shared" si="328"/>
        <v>2009</v>
      </c>
      <c r="I378" s="11">
        <f t="shared" si="329"/>
        <v>2128</v>
      </c>
      <c r="J378" s="11" cm="1">
        <f t="array" ref="J378">G378-(G378*TSS)</f>
        <v>65863</v>
      </c>
      <c r="K378" s="12">
        <f t="shared" ref="K378" si="382">IF((J378*12)&lt;=SMAX,0,IF(AND((J378*12)&gt;=SMIN2,(J378*12)&lt;=SMAXN2),(((J378*12)-SMIN2)*PORCN1)/12,IF(AND((J378*12)&gt;=SMIN3,(J378*12)&lt;=SMAXN3),(((((J378*12)-SMIN3)*PORCN2)+VAFN3)/12),(((((J378*12)-SMAXN4)*PORCN3)+VAFN4)/12))))</f>
        <v>5368.4498333333331</v>
      </c>
      <c r="L378" s="11">
        <v>9530.4500000000007</v>
      </c>
      <c r="M378" s="13">
        <f t="shared" si="331"/>
        <v>60469.55</v>
      </c>
    </row>
    <row r="379" spans="1:13" x14ac:dyDescent="0.2">
      <c r="A379" s="9">
        <v>372</v>
      </c>
      <c r="B379" s="20" t="s">
        <v>616</v>
      </c>
      <c r="C379" s="8" t="s">
        <v>617</v>
      </c>
      <c r="D379" s="21" t="s">
        <v>14</v>
      </c>
      <c r="E379" s="9" t="s">
        <v>46</v>
      </c>
      <c r="F379" s="8" t="s">
        <v>44</v>
      </c>
      <c r="G379" s="11">
        <v>40000</v>
      </c>
      <c r="H379" s="11">
        <f t="shared" si="328"/>
        <v>1148</v>
      </c>
      <c r="I379" s="11">
        <f t="shared" si="329"/>
        <v>1216</v>
      </c>
      <c r="J379" s="11" cm="1">
        <f t="array" ref="J379">G379-(G379*TSS)</f>
        <v>37636</v>
      </c>
      <c r="K379" s="12">
        <f t="shared" ref="K379" si="383">IF((J379*12)&lt;=SMAX,0,IF(AND((J379*12)&gt;=SMIN2,(J379*12)&lt;=SMAXN2),(((J379*12)-SMIN2)*PORCN1)/12,IF(AND((J379*12)&gt;=SMIN3,(J379*12)&lt;=SMAXN3),(((((J379*12)-SMIN3)*PORCN2)+VAFN3)/12),(((((J379*12)-SMAXN4)*PORCN3)+VAFN4)/12))))</f>
        <v>442.64987499999984</v>
      </c>
      <c r="L379" s="11">
        <v>1886.65</v>
      </c>
      <c r="M379" s="13">
        <f t="shared" si="331"/>
        <v>38113.35</v>
      </c>
    </row>
    <row r="380" spans="1:13" x14ac:dyDescent="0.2">
      <c r="A380" s="9">
        <v>373</v>
      </c>
      <c r="B380" s="20" t="s">
        <v>618</v>
      </c>
      <c r="C380" s="8" t="s">
        <v>619</v>
      </c>
      <c r="D380" s="21" t="s">
        <v>15</v>
      </c>
      <c r="E380" s="9" t="s">
        <v>46</v>
      </c>
      <c r="F380" s="8" t="s">
        <v>698</v>
      </c>
      <c r="G380" s="11">
        <v>45000</v>
      </c>
      <c r="H380" s="11">
        <f t="shared" si="328"/>
        <v>1291.5</v>
      </c>
      <c r="I380" s="11">
        <f t="shared" si="329"/>
        <v>1368</v>
      </c>
      <c r="J380" s="11" cm="1">
        <f t="array" ref="J380">G380-(G380*TSS)</f>
        <v>42340.5</v>
      </c>
      <c r="K380" s="12">
        <f t="shared" ref="K380" si="384">IF((J380*12)&lt;=SMAX,0,IF(AND((J380*12)&gt;=SMIN2,(J380*12)&lt;=SMAXN2),(((J380*12)-SMIN2)*PORCN1)/12,IF(AND((J380*12)&gt;=SMIN3,(J380*12)&lt;=SMAXN3),(((((J380*12)-SMIN3)*PORCN2)+VAFN3)/12),(((((J380*12)-SMAXN4)*PORCN3)+VAFN4)/12))))</f>
        <v>1148.3248749999998</v>
      </c>
      <c r="L380" s="11">
        <v>9530.4500000000007</v>
      </c>
      <c r="M380" s="13">
        <f t="shared" si="331"/>
        <v>35469.550000000003</v>
      </c>
    </row>
    <row r="381" spans="1:13" x14ac:dyDescent="0.2">
      <c r="A381" s="9">
        <v>374</v>
      </c>
      <c r="B381" s="20" t="s">
        <v>620</v>
      </c>
      <c r="C381" s="8" t="s">
        <v>621</v>
      </c>
      <c r="D381" s="21" t="s">
        <v>14</v>
      </c>
      <c r="E381" s="9" t="s">
        <v>46</v>
      </c>
      <c r="F381" s="8" t="s">
        <v>206</v>
      </c>
      <c r="G381" s="11">
        <v>60000</v>
      </c>
      <c r="H381" s="11">
        <f t="shared" si="328"/>
        <v>1722</v>
      </c>
      <c r="I381" s="11">
        <f t="shared" si="329"/>
        <v>1824</v>
      </c>
      <c r="J381" s="11" cm="1">
        <f t="array" ref="J381">G381-(G381*TSS)</f>
        <v>56454</v>
      </c>
      <c r="K381" s="12">
        <f t="shared" ref="K381" si="385">IF((J381*12)&lt;=SMAX,0,IF(AND((J381*12)&gt;=SMIN2,(J381*12)&lt;=SMAXN2),(((J381*12)-SMIN2)*PORCN1)/12,IF(AND((J381*12)&gt;=SMIN3,(J381*12)&lt;=SMAXN3),(((((J381*12)-SMIN3)*PORCN2)+VAFN3)/12),(((((J381*12)-SMAXN4)*PORCN3)+VAFN4)/12))))</f>
        <v>3486.6498333333329</v>
      </c>
      <c r="L381" s="11">
        <v>6832.83</v>
      </c>
      <c r="M381" s="13">
        <f t="shared" si="331"/>
        <v>53167.17</v>
      </c>
    </row>
    <row r="382" spans="1:13" x14ac:dyDescent="0.2">
      <c r="A382" s="9">
        <v>375</v>
      </c>
      <c r="B382" s="20" t="s">
        <v>622</v>
      </c>
      <c r="C382" s="8" t="s">
        <v>118</v>
      </c>
      <c r="D382" s="21" t="s">
        <v>15</v>
      </c>
      <c r="E382" s="9" t="s">
        <v>46</v>
      </c>
      <c r="F382" s="8" t="s">
        <v>120</v>
      </c>
      <c r="G382" s="11">
        <v>50000</v>
      </c>
      <c r="H382" s="11">
        <f t="shared" si="328"/>
        <v>1435</v>
      </c>
      <c r="I382" s="11">
        <f t="shared" si="329"/>
        <v>1520</v>
      </c>
      <c r="J382" s="11" cm="1">
        <f t="array" ref="J382">G382-(G382*TSS)</f>
        <v>47045</v>
      </c>
      <c r="K382" s="12">
        <f t="shared" ref="K382" si="386">IF((J382*12)&lt;=SMAX,0,IF(AND((J382*12)&gt;=SMIN2,(J382*12)&lt;=SMAXN2),(((J382*12)-SMIN2)*PORCN1)/12,IF(AND((J382*12)&gt;=SMIN3,(J382*12)&lt;=SMAXN3),(((((J382*12)-SMIN3)*PORCN2)+VAFN3)/12),(((((J382*12)-SMAXN4)*PORCN3)+VAFN4)/12))))</f>
        <v>1853.9998749999997</v>
      </c>
      <c r="L382" s="11">
        <v>1207</v>
      </c>
      <c r="M382" s="13">
        <f t="shared" si="331"/>
        <v>48793</v>
      </c>
    </row>
    <row r="383" spans="1:13" x14ac:dyDescent="0.2">
      <c r="A383" s="9">
        <v>376</v>
      </c>
      <c r="B383" s="20" t="s">
        <v>623</v>
      </c>
      <c r="C383" s="8" t="s">
        <v>121</v>
      </c>
      <c r="D383" s="21" t="s">
        <v>15</v>
      </c>
      <c r="E383" s="9" t="s">
        <v>46</v>
      </c>
      <c r="F383" s="8" t="s">
        <v>41</v>
      </c>
      <c r="G383" s="11">
        <v>50000</v>
      </c>
      <c r="H383" s="11">
        <f t="shared" si="328"/>
        <v>1435</v>
      </c>
      <c r="I383" s="11">
        <f t="shared" si="329"/>
        <v>1520</v>
      </c>
      <c r="J383" s="11" cm="1">
        <f t="array" ref="J383">G383-(G383*TSS)</f>
        <v>47045</v>
      </c>
      <c r="K383" s="12">
        <f t="shared" ref="K383" si="387">IF((J383*12)&lt;=SMAX,0,IF(AND((J383*12)&gt;=SMIN2,(J383*12)&lt;=SMAXN2),(((J383*12)-SMIN2)*PORCN1)/12,IF(AND((J383*12)&gt;=SMIN3,(J383*12)&lt;=SMAXN3),(((((J383*12)-SMIN3)*PORCN2)+VAFN3)/12),(((((J383*12)-SMAXN4)*PORCN3)+VAFN4)/12))))</f>
        <v>1853.9998749999997</v>
      </c>
      <c r="L383" s="11">
        <v>2831.65</v>
      </c>
      <c r="M383" s="13">
        <f t="shared" si="331"/>
        <v>47168.35</v>
      </c>
    </row>
    <row r="384" spans="1:13" x14ac:dyDescent="0.2">
      <c r="A384" s="9">
        <v>377</v>
      </c>
      <c r="B384" s="20" t="s">
        <v>624</v>
      </c>
      <c r="C384" s="8" t="s">
        <v>625</v>
      </c>
      <c r="D384" s="21" t="s">
        <v>15</v>
      </c>
      <c r="E384" s="9" t="s">
        <v>46</v>
      </c>
      <c r="F384" s="8" t="s">
        <v>41</v>
      </c>
      <c r="G384" s="11">
        <v>55000</v>
      </c>
      <c r="H384" s="11">
        <f t="shared" si="328"/>
        <v>1578.5</v>
      </c>
      <c r="I384" s="11">
        <f t="shared" si="329"/>
        <v>1672</v>
      </c>
      <c r="J384" s="11" cm="1">
        <f t="array" ref="J384">G384-(G384*TSS)</f>
        <v>51749.5</v>
      </c>
      <c r="K384" s="12">
        <f t="shared" ref="K384" si="388">IF((J384*12)&lt;=SMAX,0,IF(AND((J384*12)&gt;=SMIN2,(J384*12)&lt;=SMAXN2),(((J384*12)-SMIN2)*PORCN1)/12,IF(AND((J384*12)&gt;=SMIN3,(J384*12)&lt;=SMAXN3),(((((J384*12)-SMIN3)*PORCN2)+VAFN3)/12),(((((J384*12)-SMAXN4)*PORCN3)+VAFN4)/12))))</f>
        <v>2559.6748749999997</v>
      </c>
      <c r="L384" s="11">
        <v>1798</v>
      </c>
      <c r="M384" s="13">
        <f t="shared" si="331"/>
        <v>53202</v>
      </c>
    </row>
    <row r="385" spans="1:13" x14ac:dyDescent="0.2">
      <c r="A385" s="9">
        <v>378</v>
      </c>
      <c r="B385" s="20" t="s">
        <v>626</v>
      </c>
      <c r="C385" s="8" t="s">
        <v>627</v>
      </c>
      <c r="D385" s="21" t="s">
        <v>15</v>
      </c>
      <c r="E385" s="9" t="s">
        <v>46</v>
      </c>
      <c r="F385" s="8" t="s">
        <v>120</v>
      </c>
      <c r="G385" s="11">
        <v>60000</v>
      </c>
      <c r="H385" s="11">
        <f t="shared" si="328"/>
        <v>1722</v>
      </c>
      <c r="I385" s="11">
        <f t="shared" si="329"/>
        <v>1824</v>
      </c>
      <c r="J385" s="11" cm="1">
        <f t="array" ref="J385">G385-(G385*TSS)</f>
        <v>56454</v>
      </c>
      <c r="K385" s="12">
        <f t="shared" ref="K385" si="389">IF((J385*12)&lt;=SMAX,0,IF(AND((J385*12)&gt;=SMIN2,(J385*12)&lt;=SMAXN2),(((J385*12)-SMIN2)*PORCN1)/12,IF(AND((J385*12)&gt;=SMIN3,(J385*12)&lt;=SMAXN3),(((((J385*12)-SMIN3)*PORCN2)+VAFN3)/12),(((((J385*12)-SMAXN4)*PORCN3)+VAFN4)/12))))</f>
        <v>3486.6498333333329</v>
      </c>
      <c r="L385" s="11">
        <v>202.3</v>
      </c>
      <c r="M385" s="13">
        <f t="shared" si="331"/>
        <v>59797.7</v>
      </c>
    </row>
    <row r="386" spans="1:13" x14ac:dyDescent="0.2">
      <c r="A386" s="9">
        <v>379</v>
      </c>
      <c r="B386" s="20" t="s">
        <v>628</v>
      </c>
      <c r="C386" s="8" t="s">
        <v>179</v>
      </c>
      <c r="D386" s="21" t="s">
        <v>15</v>
      </c>
      <c r="E386" s="9" t="s">
        <v>46</v>
      </c>
      <c r="F386" s="8" t="s">
        <v>41</v>
      </c>
      <c r="G386" s="11">
        <v>26000</v>
      </c>
      <c r="H386" s="11">
        <f t="shared" si="328"/>
        <v>746.2</v>
      </c>
      <c r="I386" s="11">
        <f t="shared" si="329"/>
        <v>790.4</v>
      </c>
      <c r="J386" s="11" cm="1">
        <f t="array" ref="J386">G386-(G386*TSS)</f>
        <v>24463.4</v>
      </c>
      <c r="K386" s="12">
        <f t="shared" ref="K386" si="390">IF((J386*12)&lt;=SMAX,0,IF(AND((J386*12)&gt;=SMIN2,(J386*12)&lt;=SMAXN2),(((J386*12)-SMIN2)*PORCN1)/12,IF(AND((J386*12)&gt;=SMIN3,(J386*12)&lt;=SMAXN3),(((((J386*12)-SMIN3)*PORCN2)+VAFN3)/12),(((((J386*12)-SMAXN4)*PORCN3)+VAFN4)/12))))</f>
        <v>0</v>
      </c>
      <c r="L386" s="11">
        <v>39576.449999999997</v>
      </c>
      <c r="M386" s="13">
        <f t="shared" si="331"/>
        <v>-13576.449999999997</v>
      </c>
    </row>
    <row r="387" spans="1:13" x14ac:dyDescent="0.2">
      <c r="A387" s="9">
        <v>380</v>
      </c>
      <c r="B387" s="20" t="s">
        <v>629</v>
      </c>
      <c r="C387" s="8" t="s">
        <v>630</v>
      </c>
      <c r="D387" s="21" t="s">
        <v>15</v>
      </c>
      <c r="E387" s="9" t="s">
        <v>46</v>
      </c>
      <c r="F387" s="8" t="s">
        <v>188</v>
      </c>
      <c r="G387" s="11">
        <v>45000</v>
      </c>
      <c r="H387" s="11">
        <f t="shared" ref="H387:H447" si="391">2.87%*G387</f>
        <v>1291.5</v>
      </c>
      <c r="I387" s="11">
        <f t="shared" ref="I387:I447" si="392">3.04%*G387</f>
        <v>1368</v>
      </c>
      <c r="J387" s="11" cm="1">
        <f t="array" ref="J387">G387-(G387*TSS)</f>
        <v>42340.5</v>
      </c>
      <c r="K387" s="12">
        <f t="shared" ref="K387" si="393">IF((J387*12)&lt;=SMAX,0,IF(AND((J387*12)&gt;=SMIN2,(J387*12)&lt;=SMAXN2),(((J387*12)-SMIN2)*PORCN1)/12,IF(AND((J387*12)&gt;=SMIN3,(J387*12)&lt;=SMAXN3),(((((J387*12)-SMIN3)*PORCN2)+VAFN3)/12),(((((J387*12)-SMAXN4)*PORCN3)+VAFN4)/12))))</f>
        <v>1148.3248749999998</v>
      </c>
      <c r="L387" s="11">
        <v>8826.01</v>
      </c>
      <c r="M387" s="13">
        <f t="shared" ref="M387:M447" si="394">+G387-L387</f>
        <v>36173.99</v>
      </c>
    </row>
    <row r="388" spans="1:13" x14ac:dyDescent="0.2">
      <c r="A388" s="9">
        <v>381</v>
      </c>
      <c r="B388" s="20" t="s">
        <v>631</v>
      </c>
      <c r="C388" s="8" t="s">
        <v>275</v>
      </c>
      <c r="D388" s="21" t="s">
        <v>14</v>
      </c>
      <c r="E388" s="9" t="s">
        <v>46</v>
      </c>
      <c r="F388" s="8" t="s">
        <v>54</v>
      </c>
      <c r="G388" s="11">
        <v>26000</v>
      </c>
      <c r="H388" s="11">
        <f t="shared" si="391"/>
        <v>746.2</v>
      </c>
      <c r="I388" s="11">
        <f t="shared" si="392"/>
        <v>790.4</v>
      </c>
      <c r="J388" s="11" cm="1">
        <f t="array" ref="J388">G388-(G388*TSS)</f>
        <v>24463.4</v>
      </c>
      <c r="K388" s="12">
        <f t="shared" ref="K388" si="395">IF((J388*12)&lt;=SMAX,0,IF(AND((J388*12)&gt;=SMIN2,(J388*12)&lt;=SMAXN2),(((J388*12)-SMIN2)*PORCN1)/12,IF(AND((J388*12)&gt;=SMIN3,(J388*12)&lt;=SMAXN3),(((((J388*12)-SMIN3)*PORCN2)+VAFN3)/12),(((((J388*12)-SMAXN4)*PORCN3)+VAFN4)/12))))</f>
        <v>0</v>
      </c>
      <c r="L388" s="11">
        <v>2093.5</v>
      </c>
      <c r="M388" s="13">
        <f t="shared" si="394"/>
        <v>23906.5</v>
      </c>
    </row>
    <row r="389" spans="1:13" x14ac:dyDescent="0.2">
      <c r="A389" s="9">
        <v>382</v>
      </c>
      <c r="B389" s="20" t="s">
        <v>632</v>
      </c>
      <c r="C389" s="8" t="s">
        <v>619</v>
      </c>
      <c r="D389" s="21" t="s">
        <v>15</v>
      </c>
      <c r="E389" s="9" t="s">
        <v>46</v>
      </c>
      <c r="F389" s="8" t="s">
        <v>38</v>
      </c>
      <c r="G389" s="11">
        <v>30000</v>
      </c>
      <c r="H389" s="11">
        <f t="shared" si="391"/>
        <v>861</v>
      </c>
      <c r="I389" s="11">
        <f t="shared" si="392"/>
        <v>912</v>
      </c>
      <c r="J389" s="11" cm="1">
        <f t="array" ref="J389">G389-(G389*TSS)</f>
        <v>28227</v>
      </c>
      <c r="K389" s="12">
        <f t="shared" ref="K389" si="396"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11">
        <v>2093.5</v>
      </c>
      <c r="M389" s="13">
        <f t="shared" si="394"/>
        <v>27906.5</v>
      </c>
    </row>
    <row r="390" spans="1:13" x14ac:dyDescent="0.2">
      <c r="A390" s="9">
        <v>383</v>
      </c>
      <c r="B390" s="20" t="s">
        <v>633</v>
      </c>
      <c r="C390" s="8" t="s">
        <v>534</v>
      </c>
      <c r="D390" s="21" t="s">
        <v>15</v>
      </c>
      <c r="E390" s="9" t="s">
        <v>46</v>
      </c>
      <c r="F390" s="8" t="s">
        <v>188</v>
      </c>
      <c r="G390" s="11">
        <v>35000</v>
      </c>
      <c r="H390" s="11">
        <f t="shared" si="391"/>
        <v>1004.5</v>
      </c>
      <c r="I390" s="11">
        <f t="shared" si="392"/>
        <v>1064</v>
      </c>
      <c r="J390" s="11" cm="1">
        <f t="array" ref="J390">G390-(G390*TSS)</f>
        <v>32931.5</v>
      </c>
      <c r="K390" s="12">
        <f t="shared" ref="K390" si="397">IF((J390*12)&lt;=SMAX,0,IF(AND((J390*12)&gt;=SMIN2,(J390*12)&lt;=SMAXN2),(((J390*12)-SMIN2)*PORCN1)/12,IF(AND((J390*12)&gt;=SMIN3,(J390*12)&lt;=SMAXN3),(((((J390*12)-SMIN3)*PORCN2)+VAFN3)/12),(((((J390*12)-SMAXN4)*PORCN3)+VAFN4)/12))))</f>
        <v>0</v>
      </c>
      <c r="L390" s="11">
        <v>3980</v>
      </c>
      <c r="M390" s="13">
        <f t="shared" si="394"/>
        <v>31020</v>
      </c>
    </row>
    <row r="391" spans="1:13" x14ac:dyDescent="0.2">
      <c r="A391" s="9">
        <v>384</v>
      </c>
      <c r="B391" s="20" t="s">
        <v>634</v>
      </c>
      <c r="C391" s="8" t="s">
        <v>197</v>
      </c>
      <c r="D391" s="21" t="s">
        <v>15</v>
      </c>
      <c r="E391" s="9" t="s">
        <v>46</v>
      </c>
      <c r="F391" s="8" t="s">
        <v>38</v>
      </c>
      <c r="G391" s="11">
        <v>40000</v>
      </c>
      <c r="H391" s="11">
        <f t="shared" si="391"/>
        <v>1148</v>
      </c>
      <c r="I391" s="11">
        <f t="shared" si="392"/>
        <v>1216</v>
      </c>
      <c r="J391" s="11" cm="1">
        <f t="array" ref="J391">G391-(G391*TSS)</f>
        <v>37636</v>
      </c>
      <c r="K391" s="12">
        <f t="shared" ref="K391" si="398">IF((J391*12)&lt;=SMAX,0,IF(AND((J391*12)&gt;=SMIN2,(J391*12)&lt;=SMAXN2),(((J391*12)-SMIN2)*PORCN1)/12,IF(AND((J391*12)&gt;=SMIN3,(J391*12)&lt;=SMAXN3),(((((J391*12)-SMIN3)*PORCN2)+VAFN3)/12),(((((J391*12)-SMAXN4)*PORCN3)+VAFN4)/12))))</f>
        <v>442.64987499999984</v>
      </c>
      <c r="L391" s="11">
        <v>1502.5</v>
      </c>
      <c r="M391" s="13">
        <f t="shared" si="394"/>
        <v>38497.5</v>
      </c>
    </row>
    <row r="392" spans="1:13" x14ac:dyDescent="0.2">
      <c r="A392" s="9">
        <v>385</v>
      </c>
      <c r="B392" s="20" t="s">
        <v>635</v>
      </c>
      <c r="C392" s="8" t="s">
        <v>636</v>
      </c>
      <c r="D392" s="21" t="s">
        <v>15</v>
      </c>
      <c r="E392" s="9" t="s">
        <v>46</v>
      </c>
      <c r="F392" s="8" t="s">
        <v>701</v>
      </c>
      <c r="G392" s="11">
        <v>55000</v>
      </c>
      <c r="H392" s="11">
        <f t="shared" si="391"/>
        <v>1578.5</v>
      </c>
      <c r="I392" s="11">
        <f t="shared" si="392"/>
        <v>1672</v>
      </c>
      <c r="J392" s="11" cm="1">
        <f t="array" ref="J392">G392-(G392*TSS)</f>
        <v>51749.5</v>
      </c>
      <c r="K392" s="12">
        <f t="shared" ref="K392" si="399">IF((J392*12)&lt;=SMAX,0,IF(AND((J392*12)&gt;=SMIN2,(J392*12)&lt;=SMAXN2),(((J392*12)-SMIN2)*PORCN1)/12,IF(AND((J392*12)&gt;=SMIN3,(J392*12)&lt;=SMAXN3),(((((J392*12)-SMIN3)*PORCN2)+VAFN3)/12),(((((J392*12)-SMAXN4)*PORCN3)+VAFN4)/12))))</f>
        <v>2559.6748749999997</v>
      </c>
      <c r="L392" s="11">
        <v>24475.86</v>
      </c>
      <c r="M392" s="13">
        <f t="shared" si="394"/>
        <v>30524.14</v>
      </c>
    </row>
    <row r="393" spans="1:13" x14ac:dyDescent="0.2">
      <c r="A393" s="9">
        <v>386</v>
      </c>
      <c r="B393" s="20" t="s">
        <v>637</v>
      </c>
      <c r="C393" s="8" t="s">
        <v>286</v>
      </c>
      <c r="D393" s="21" t="s">
        <v>14</v>
      </c>
      <c r="E393" s="9" t="s">
        <v>46</v>
      </c>
      <c r="F393" s="8" t="s">
        <v>190</v>
      </c>
      <c r="G393" s="11">
        <v>25000</v>
      </c>
      <c r="H393" s="11">
        <f t="shared" si="391"/>
        <v>717.5</v>
      </c>
      <c r="I393" s="11">
        <f t="shared" si="392"/>
        <v>760</v>
      </c>
      <c r="J393" s="11" cm="1">
        <f t="array" ref="J393">G393-(G393*TSS)</f>
        <v>23522.5</v>
      </c>
      <c r="K393" s="12">
        <f t="shared" ref="K393" si="400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11">
        <v>10269.790000000001</v>
      </c>
      <c r="M393" s="13">
        <f t="shared" si="394"/>
        <v>14730.21</v>
      </c>
    </row>
    <row r="394" spans="1:13" x14ac:dyDescent="0.2">
      <c r="A394" s="9">
        <v>387</v>
      </c>
      <c r="B394" s="20" t="s">
        <v>638</v>
      </c>
      <c r="C394" s="8" t="s">
        <v>60</v>
      </c>
      <c r="D394" s="21" t="s">
        <v>15</v>
      </c>
      <c r="E394" s="9" t="s">
        <v>46</v>
      </c>
      <c r="F394" s="8" t="s">
        <v>61</v>
      </c>
      <c r="G394" s="11">
        <v>16500</v>
      </c>
      <c r="H394" s="11">
        <f t="shared" si="391"/>
        <v>473.55</v>
      </c>
      <c r="I394" s="11">
        <f t="shared" si="392"/>
        <v>501.6</v>
      </c>
      <c r="J394" s="11" cm="1">
        <f t="array" ref="J394">G394-(G394*TSS)</f>
        <v>15524.85</v>
      </c>
      <c r="K394" s="12">
        <f t="shared" ref="K394" si="401">IF((J394*12)&lt;=SMAX,0,IF(AND((J394*12)&gt;=SMIN2,(J394*12)&lt;=SMAXN2),(((J394*12)-SMIN2)*PORCN1)/12,IF(AND((J394*12)&gt;=SMIN3,(J394*12)&lt;=SMAXN3),(((((J394*12)-SMIN3)*PORCN2)+VAFN3)/12),(((((J394*12)-SMAXN4)*PORCN3)+VAFN4)/12))))</f>
        <v>0</v>
      </c>
      <c r="L394" s="11">
        <v>3832.83</v>
      </c>
      <c r="M394" s="13">
        <f t="shared" si="394"/>
        <v>12667.17</v>
      </c>
    </row>
    <row r="395" spans="1:13" x14ac:dyDescent="0.2">
      <c r="A395" s="9">
        <v>388</v>
      </c>
      <c r="B395" s="20" t="s">
        <v>639</v>
      </c>
      <c r="C395" s="8" t="s">
        <v>60</v>
      </c>
      <c r="D395" s="21" t="s">
        <v>15</v>
      </c>
      <c r="E395" s="9" t="s">
        <v>46</v>
      </c>
      <c r="F395" s="8" t="s">
        <v>61</v>
      </c>
      <c r="G395" s="11">
        <v>16500</v>
      </c>
      <c r="H395" s="11">
        <f t="shared" si="391"/>
        <v>473.55</v>
      </c>
      <c r="I395" s="11">
        <f t="shared" si="392"/>
        <v>501.6</v>
      </c>
      <c r="J395" s="11" cm="1">
        <f t="array" ref="J395">G395-(G395*TSS)</f>
        <v>15524.85</v>
      </c>
      <c r="K395" s="12">
        <f t="shared" ref="K395" si="402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11">
        <v>17244.310000000001</v>
      </c>
      <c r="M395" s="13">
        <f t="shared" si="394"/>
        <v>-744.31000000000131</v>
      </c>
    </row>
    <row r="396" spans="1:13" x14ac:dyDescent="0.2">
      <c r="A396" s="9">
        <v>389</v>
      </c>
      <c r="B396" s="20" t="s">
        <v>640</v>
      </c>
      <c r="C396" s="8" t="s">
        <v>60</v>
      </c>
      <c r="D396" s="21" t="s">
        <v>15</v>
      </c>
      <c r="E396" s="9" t="s">
        <v>46</v>
      </c>
      <c r="F396" s="8" t="s">
        <v>61</v>
      </c>
      <c r="G396" s="11">
        <v>16500</v>
      </c>
      <c r="H396" s="11">
        <f t="shared" si="391"/>
        <v>473.55</v>
      </c>
      <c r="I396" s="11">
        <f t="shared" si="392"/>
        <v>501.6</v>
      </c>
      <c r="J396" s="11" cm="1">
        <f t="array" ref="J396">G396-(G396*TSS)</f>
        <v>15524.85</v>
      </c>
      <c r="K396" s="12">
        <f t="shared" ref="K396" si="403"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11">
        <v>1207</v>
      </c>
      <c r="M396" s="13">
        <f t="shared" si="394"/>
        <v>15293</v>
      </c>
    </row>
    <row r="397" spans="1:13" x14ac:dyDescent="0.2">
      <c r="A397" s="9">
        <v>390</v>
      </c>
      <c r="B397" s="20" t="s">
        <v>641</v>
      </c>
      <c r="C397" s="8" t="s">
        <v>60</v>
      </c>
      <c r="D397" s="21" t="s">
        <v>15</v>
      </c>
      <c r="E397" s="9" t="s">
        <v>46</v>
      </c>
      <c r="F397" s="8" t="s">
        <v>61</v>
      </c>
      <c r="G397" s="11">
        <v>16500</v>
      </c>
      <c r="H397" s="11">
        <f t="shared" si="391"/>
        <v>473.55</v>
      </c>
      <c r="I397" s="11">
        <f t="shared" si="392"/>
        <v>501.6</v>
      </c>
      <c r="J397" s="11" cm="1">
        <f t="array" ref="J397">G397-(G397*TSS)</f>
        <v>15524.85</v>
      </c>
      <c r="K397" s="12">
        <f t="shared" ref="K397" si="404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11">
        <v>9531.18</v>
      </c>
      <c r="M397" s="13">
        <f t="shared" si="394"/>
        <v>6968.82</v>
      </c>
    </row>
    <row r="398" spans="1:13" x14ac:dyDescent="0.2">
      <c r="A398" s="9">
        <v>391</v>
      </c>
      <c r="B398" s="20" t="s">
        <v>642</v>
      </c>
      <c r="C398" s="8" t="s">
        <v>286</v>
      </c>
      <c r="D398" s="21" t="s">
        <v>15</v>
      </c>
      <c r="E398" s="9" t="s">
        <v>46</v>
      </c>
      <c r="F398" s="8" t="s">
        <v>190</v>
      </c>
      <c r="G398" s="11">
        <v>25000</v>
      </c>
      <c r="H398" s="11">
        <f t="shared" si="391"/>
        <v>717.5</v>
      </c>
      <c r="I398" s="11">
        <f t="shared" si="392"/>
        <v>760</v>
      </c>
      <c r="J398" s="11" cm="1">
        <f t="array" ref="J398">G398-(G398*TSS)</f>
        <v>23522.5</v>
      </c>
      <c r="K398" s="12">
        <f t="shared" ref="K398" si="405"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11">
        <v>14996.53</v>
      </c>
      <c r="M398" s="13">
        <f t="shared" si="394"/>
        <v>10003.469999999999</v>
      </c>
    </row>
    <row r="399" spans="1:13" x14ac:dyDescent="0.2">
      <c r="A399" s="9">
        <v>392</v>
      </c>
      <c r="B399" s="20" t="s">
        <v>643</v>
      </c>
      <c r="C399" s="8" t="s">
        <v>60</v>
      </c>
      <c r="D399" s="21" t="s">
        <v>15</v>
      </c>
      <c r="E399" s="9" t="s">
        <v>46</v>
      </c>
      <c r="F399" s="8" t="s">
        <v>61</v>
      </c>
      <c r="G399" s="11">
        <v>16500</v>
      </c>
      <c r="H399" s="11">
        <f t="shared" si="391"/>
        <v>473.55</v>
      </c>
      <c r="I399" s="11">
        <f t="shared" si="392"/>
        <v>501.6</v>
      </c>
      <c r="J399" s="11" cm="1">
        <f t="array" ref="J399">G399-(G399*TSS)</f>
        <v>15524.85</v>
      </c>
      <c r="K399" s="12">
        <f t="shared" ref="K399" si="406">IF((J399*12)&lt;=SMAX,0,IF(AND((J399*12)&gt;=SMIN2,(J399*12)&lt;=SMAXN2),(((J399*12)-SMIN2)*PORCN1)/12,IF(AND((J399*12)&gt;=SMIN3,(J399*12)&lt;=SMAXN3),(((((J399*12)-SMIN3)*PORCN2)+VAFN3)/12),(((((J399*12)-SMAXN4)*PORCN3)+VAFN4)/12))))</f>
        <v>0</v>
      </c>
      <c r="L399" s="11">
        <v>1502.5</v>
      </c>
      <c r="M399" s="13">
        <f t="shared" si="394"/>
        <v>14997.5</v>
      </c>
    </row>
    <row r="400" spans="1:13" x14ac:dyDescent="0.2">
      <c r="A400" s="9">
        <v>393</v>
      </c>
      <c r="B400" s="20" t="s">
        <v>644</v>
      </c>
      <c r="C400" s="8" t="s">
        <v>645</v>
      </c>
      <c r="D400" s="21" t="s">
        <v>15</v>
      </c>
      <c r="E400" s="9" t="s">
        <v>46</v>
      </c>
      <c r="F400" s="8" t="s">
        <v>61</v>
      </c>
      <c r="G400" s="11">
        <v>20000</v>
      </c>
      <c r="H400" s="11">
        <f t="shared" si="391"/>
        <v>574</v>
      </c>
      <c r="I400" s="11">
        <f t="shared" si="392"/>
        <v>608</v>
      </c>
      <c r="J400" s="11" cm="1">
        <f t="array" ref="J400">G400-(G400*TSS)</f>
        <v>18818</v>
      </c>
      <c r="K400" s="12">
        <f t="shared" ref="K400" si="407"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11">
        <v>2093.5</v>
      </c>
      <c r="M400" s="13">
        <f t="shared" si="394"/>
        <v>17906.5</v>
      </c>
    </row>
    <row r="401" spans="1:13" x14ac:dyDescent="0.2">
      <c r="A401" s="9">
        <v>394</v>
      </c>
      <c r="B401" s="20" t="s">
        <v>646</v>
      </c>
      <c r="C401" s="8" t="s">
        <v>647</v>
      </c>
      <c r="D401" s="21" t="s">
        <v>15</v>
      </c>
      <c r="E401" s="9" t="s">
        <v>46</v>
      </c>
      <c r="F401" s="8" t="s">
        <v>61</v>
      </c>
      <c r="G401" s="11">
        <v>25000</v>
      </c>
      <c r="H401" s="11">
        <f t="shared" si="391"/>
        <v>717.5</v>
      </c>
      <c r="I401" s="11">
        <f t="shared" si="392"/>
        <v>760</v>
      </c>
      <c r="J401" s="11" cm="1">
        <f t="array" ref="J401">G401-(G401*TSS)</f>
        <v>23522.5</v>
      </c>
      <c r="K401" s="12">
        <f t="shared" ref="K401" si="408"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11">
        <v>21563.31</v>
      </c>
      <c r="M401" s="13">
        <f t="shared" si="394"/>
        <v>3436.6899999999987</v>
      </c>
    </row>
    <row r="402" spans="1:13" x14ac:dyDescent="0.2">
      <c r="A402" s="9">
        <v>395</v>
      </c>
      <c r="B402" s="20" t="s">
        <v>648</v>
      </c>
      <c r="C402" s="8" t="s">
        <v>401</v>
      </c>
      <c r="D402" s="21" t="s">
        <v>15</v>
      </c>
      <c r="E402" s="9" t="s">
        <v>46</v>
      </c>
      <c r="F402" s="8" t="s">
        <v>141</v>
      </c>
      <c r="G402" s="11">
        <v>35000</v>
      </c>
      <c r="H402" s="11">
        <f t="shared" si="391"/>
        <v>1004.5</v>
      </c>
      <c r="I402" s="11">
        <f t="shared" si="392"/>
        <v>1064</v>
      </c>
      <c r="J402" s="11" cm="1">
        <f t="array" ref="J402">G402-(G402*TSS)</f>
        <v>32931.5</v>
      </c>
      <c r="K402" s="12">
        <f t="shared" ref="K402" si="409"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11">
        <v>4031.65</v>
      </c>
      <c r="M402" s="13">
        <f t="shared" si="394"/>
        <v>30968.35</v>
      </c>
    </row>
    <row r="403" spans="1:13" x14ac:dyDescent="0.2">
      <c r="A403" s="9">
        <v>396</v>
      </c>
      <c r="B403" s="20" t="s">
        <v>649</v>
      </c>
      <c r="C403" s="8" t="s">
        <v>76</v>
      </c>
      <c r="D403" s="21" t="s">
        <v>15</v>
      </c>
      <c r="E403" s="9" t="s">
        <v>46</v>
      </c>
      <c r="F403" s="8" t="s">
        <v>38</v>
      </c>
      <c r="G403" s="11">
        <v>25000</v>
      </c>
      <c r="H403" s="11">
        <f t="shared" si="391"/>
        <v>717.5</v>
      </c>
      <c r="I403" s="11">
        <f t="shared" si="392"/>
        <v>760</v>
      </c>
      <c r="J403" s="11" cm="1">
        <f t="array" ref="J403">G403-(G403*TSS)</f>
        <v>23522.5</v>
      </c>
      <c r="K403" s="12">
        <f t="shared" ref="K403" si="410">IF((J403*12)&lt;=SMAX,0,IF(AND((J403*12)&gt;=SMIN2,(J403*12)&lt;=SMAXN2),(((J403*12)-SMIN2)*PORCN1)/12,IF(AND((J403*12)&gt;=SMIN3,(J403*12)&lt;=SMAXN3),(((((J403*12)-SMIN3)*PORCN2)+VAFN3)/12),(((((J403*12)-SMAXN4)*PORCN3)+VAFN4)/12))))</f>
        <v>0</v>
      </c>
      <c r="L403" s="11">
        <v>22380.5</v>
      </c>
      <c r="M403" s="13">
        <f t="shared" si="394"/>
        <v>2619.5</v>
      </c>
    </row>
    <row r="404" spans="1:13" x14ac:dyDescent="0.2">
      <c r="A404" s="9">
        <v>397</v>
      </c>
      <c r="B404" s="20" t="s">
        <v>650</v>
      </c>
      <c r="C404" s="8" t="s">
        <v>401</v>
      </c>
      <c r="D404" s="21" t="s">
        <v>15</v>
      </c>
      <c r="E404" s="9" t="s">
        <v>46</v>
      </c>
      <c r="F404" s="8" t="s">
        <v>38</v>
      </c>
      <c r="G404" s="11">
        <v>35000</v>
      </c>
      <c r="H404" s="11">
        <f t="shared" si="391"/>
        <v>1004.5</v>
      </c>
      <c r="I404" s="11">
        <f t="shared" si="392"/>
        <v>1064</v>
      </c>
      <c r="J404" s="11" cm="1">
        <f t="array" ref="J404">G404-(G404*TSS)</f>
        <v>32931.5</v>
      </c>
      <c r="K404" s="12">
        <f t="shared" ref="K404" si="411">IF((J404*12)&lt;=SMAX,0,IF(AND((J404*12)&gt;=SMIN2,(J404*12)&lt;=SMAXN2),(((J404*12)-SMIN2)*PORCN1)/12,IF(AND((J404*12)&gt;=SMIN3,(J404*12)&lt;=SMAXN3),(((((J404*12)-SMIN3)*PORCN2)+VAFN3)/12),(((((J404*12)-SMAXN4)*PORCN3)+VAFN4)/12))))</f>
        <v>0</v>
      </c>
      <c r="L404" s="11">
        <v>7057.65</v>
      </c>
      <c r="M404" s="13">
        <f t="shared" si="394"/>
        <v>27942.35</v>
      </c>
    </row>
    <row r="405" spans="1:13" x14ac:dyDescent="0.2">
      <c r="A405" s="9">
        <v>398</v>
      </c>
      <c r="B405" s="20" t="s">
        <v>651</v>
      </c>
      <c r="C405" s="8" t="s">
        <v>275</v>
      </c>
      <c r="D405" s="21" t="s">
        <v>15</v>
      </c>
      <c r="E405" s="9" t="s">
        <v>46</v>
      </c>
      <c r="F405" s="8" t="s">
        <v>54</v>
      </c>
      <c r="G405" s="11">
        <v>30000</v>
      </c>
      <c r="H405" s="11">
        <f t="shared" si="391"/>
        <v>861</v>
      </c>
      <c r="I405" s="11">
        <f t="shared" si="392"/>
        <v>912</v>
      </c>
      <c r="J405" s="11" cm="1">
        <f t="array" ref="J405">G405-(G405*TSS)</f>
        <v>28227</v>
      </c>
      <c r="K405" s="12">
        <f t="shared" ref="K405" si="412">IF((J405*12)&lt;=SMAX,0,IF(AND((J405*12)&gt;=SMIN2,(J405*12)&lt;=SMAXN2),(((J405*12)-SMIN2)*PORCN1)/12,IF(AND((J405*12)&gt;=SMIN3,(J405*12)&lt;=SMAXN3),(((((J405*12)-SMIN3)*PORCN2)+VAFN3)/12),(((((J405*12)-SMAXN4)*PORCN3)+VAFN4)/12))))</f>
        <v>0</v>
      </c>
      <c r="L405" s="11">
        <v>4834</v>
      </c>
      <c r="M405" s="13">
        <f t="shared" si="394"/>
        <v>25166</v>
      </c>
    </row>
    <row r="406" spans="1:13" x14ac:dyDescent="0.2">
      <c r="A406" s="9">
        <v>399</v>
      </c>
      <c r="B406" s="20" t="s">
        <v>652</v>
      </c>
      <c r="C406" s="8" t="s">
        <v>401</v>
      </c>
      <c r="D406" s="21" t="s">
        <v>15</v>
      </c>
      <c r="E406" s="9" t="s">
        <v>46</v>
      </c>
      <c r="F406" s="8" t="s">
        <v>38</v>
      </c>
      <c r="G406" s="11">
        <v>35000</v>
      </c>
      <c r="H406" s="11">
        <f t="shared" si="391"/>
        <v>1004.5</v>
      </c>
      <c r="I406" s="11">
        <f t="shared" si="392"/>
        <v>1064</v>
      </c>
      <c r="J406" s="11" cm="1">
        <f t="array" ref="J406">G406-(G406*TSS)</f>
        <v>32931.5</v>
      </c>
      <c r="K406" s="12">
        <f t="shared" ref="K406" si="413"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11">
        <v>6834</v>
      </c>
      <c r="M406" s="13">
        <f t="shared" si="394"/>
        <v>28166</v>
      </c>
    </row>
    <row r="407" spans="1:13" x14ac:dyDescent="0.2">
      <c r="A407" s="9">
        <v>400</v>
      </c>
      <c r="B407" s="20" t="s">
        <v>653</v>
      </c>
      <c r="C407" s="8" t="s">
        <v>401</v>
      </c>
      <c r="D407" s="21" t="s">
        <v>15</v>
      </c>
      <c r="E407" s="9" t="s">
        <v>46</v>
      </c>
      <c r="F407" s="8" t="s">
        <v>38</v>
      </c>
      <c r="G407" s="11">
        <v>35000</v>
      </c>
      <c r="H407" s="11">
        <f t="shared" si="391"/>
        <v>1004.5</v>
      </c>
      <c r="I407" s="11">
        <f t="shared" si="392"/>
        <v>1064</v>
      </c>
      <c r="J407" s="11" cm="1">
        <f t="array" ref="J407">G407-(G407*TSS)</f>
        <v>32931.5</v>
      </c>
      <c r="K407" s="12">
        <f t="shared" ref="K407" si="414"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11">
        <v>7335.18</v>
      </c>
      <c r="M407" s="13">
        <f t="shared" si="394"/>
        <v>27664.82</v>
      </c>
    </row>
    <row r="408" spans="1:13" x14ac:dyDescent="0.2">
      <c r="A408" s="9">
        <v>401</v>
      </c>
      <c r="B408" s="20" t="s">
        <v>654</v>
      </c>
      <c r="C408" s="8" t="s">
        <v>401</v>
      </c>
      <c r="D408" s="21" t="s">
        <v>15</v>
      </c>
      <c r="E408" s="9" t="s">
        <v>46</v>
      </c>
      <c r="F408" s="8" t="s">
        <v>38</v>
      </c>
      <c r="G408" s="11">
        <v>26000</v>
      </c>
      <c r="H408" s="11">
        <f t="shared" si="391"/>
        <v>746.2</v>
      </c>
      <c r="I408" s="11">
        <f t="shared" si="392"/>
        <v>790.4</v>
      </c>
      <c r="J408" s="11" cm="1">
        <f t="array" ref="J408">G408-(G408*TSS)</f>
        <v>24463.4</v>
      </c>
      <c r="K408" s="12">
        <f t="shared" ref="K408" si="415"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11">
        <v>7057.65</v>
      </c>
      <c r="M408" s="13">
        <f t="shared" si="394"/>
        <v>18942.349999999999</v>
      </c>
    </row>
    <row r="409" spans="1:13" x14ac:dyDescent="0.2">
      <c r="A409" s="9">
        <v>402</v>
      </c>
      <c r="B409" s="20" t="s">
        <v>655</v>
      </c>
      <c r="C409" s="8" t="s">
        <v>55</v>
      </c>
      <c r="D409" s="21" t="s">
        <v>14</v>
      </c>
      <c r="E409" s="9" t="s">
        <v>46</v>
      </c>
      <c r="F409" s="8" t="s">
        <v>38</v>
      </c>
      <c r="G409" s="11">
        <v>30000</v>
      </c>
      <c r="H409" s="11">
        <f t="shared" si="391"/>
        <v>861</v>
      </c>
      <c r="I409" s="11">
        <f t="shared" si="392"/>
        <v>912</v>
      </c>
      <c r="J409" s="11" cm="1">
        <f t="array" ref="J409">G409-(G409*TSS)</f>
        <v>28227</v>
      </c>
      <c r="K409" s="12">
        <f t="shared" ref="K409" si="416"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11">
        <v>1281.8499999999999</v>
      </c>
      <c r="M409" s="13">
        <f t="shared" si="394"/>
        <v>28718.15</v>
      </c>
    </row>
    <row r="410" spans="1:13" x14ac:dyDescent="0.2">
      <c r="A410" s="9">
        <v>403</v>
      </c>
      <c r="B410" s="20" t="s">
        <v>656</v>
      </c>
      <c r="C410" s="8" t="s">
        <v>569</v>
      </c>
      <c r="D410" s="21" t="s">
        <v>14</v>
      </c>
      <c r="E410" s="9" t="s">
        <v>46</v>
      </c>
      <c r="F410" s="8" t="s">
        <v>61</v>
      </c>
      <c r="G410" s="11">
        <v>20000</v>
      </c>
      <c r="H410" s="11">
        <f t="shared" si="391"/>
        <v>574</v>
      </c>
      <c r="I410" s="11">
        <f t="shared" si="392"/>
        <v>608</v>
      </c>
      <c r="J410" s="11" cm="1">
        <f t="array" ref="J410">G410-(G410*TSS)</f>
        <v>18818</v>
      </c>
      <c r="K410" s="12">
        <f t="shared" ref="K410" si="417">IF((J410*12)&lt;=SMAX,0,IF(AND((J410*12)&gt;=SMIN2,(J410*12)&lt;=SMAXN2),(((J410*12)-SMIN2)*PORCN1)/12,IF(AND((J410*12)&gt;=SMIN3,(J410*12)&lt;=SMAXN3),(((((J410*12)-SMIN3)*PORCN2)+VAFN3)/12),(((((J410*12)-SMAXN4)*PORCN3)+VAFN4)/12))))</f>
        <v>0</v>
      </c>
      <c r="L410" s="11">
        <v>178.66</v>
      </c>
      <c r="M410" s="13">
        <f t="shared" si="394"/>
        <v>19821.34</v>
      </c>
    </row>
    <row r="411" spans="1:13" x14ac:dyDescent="0.2">
      <c r="A411" s="9">
        <v>404</v>
      </c>
      <c r="B411" s="20" t="s">
        <v>657</v>
      </c>
      <c r="C411" s="8" t="s">
        <v>55</v>
      </c>
      <c r="D411" s="21" t="s">
        <v>14</v>
      </c>
      <c r="E411" s="9" t="s">
        <v>46</v>
      </c>
      <c r="F411" s="8" t="s">
        <v>155</v>
      </c>
      <c r="G411" s="11">
        <v>26000</v>
      </c>
      <c r="H411" s="11">
        <f t="shared" si="391"/>
        <v>746.2</v>
      </c>
      <c r="I411" s="11">
        <f t="shared" si="392"/>
        <v>790.4</v>
      </c>
      <c r="J411" s="11" cm="1">
        <f t="array" ref="J411">G411-(G411*TSS)</f>
        <v>24463.4</v>
      </c>
      <c r="K411" s="12">
        <f t="shared" ref="K411" si="418">IF((J411*12)&lt;=SMAX,0,IF(AND((J411*12)&gt;=SMIN2,(J411*12)&lt;=SMAXN2),(((J411*12)-SMIN2)*PORCN1)/12,IF(AND((J411*12)&gt;=SMIN3,(J411*12)&lt;=SMAXN3),(((((J411*12)-SMIN3)*PORCN2)+VAFN3)/12),(((((J411*12)-SMAXN4)*PORCN3)+VAFN4)/12))))</f>
        <v>0</v>
      </c>
      <c r="L411" s="11">
        <v>1758.6</v>
      </c>
      <c r="M411" s="13">
        <f t="shared" si="394"/>
        <v>24241.4</v>
      </c>
    </row>
    <row r="412" spans="1:13" x14ac:dyDescent="0.2">
      <c r="A412" s="9">
        <v>405</v>
      </c>
      <c r="B412" s="20" t="s">
        <v>658</v>
      </c>
      <c r="C412" s="8" t="s">
        <v>418</v>
      </c>
      <c r="D412" s="21" t="s">
        <v>15</v>
      </c>
      <c r="E412" s="9" t="s">
        <v>46</v>
      </c>
      <c r="F412" s="8" t="s">
        <v>41</v>
      </c>
      <c r="G412" s="11">
        <v>30000</v>
      </c>
      <c r="H412" s="11">
        <f t="shared" si="391"/>
        <v>861</v>
      </c>
      <c r="I412" s="11">
        <f t="shared" si="392"/>
        <v>912</v>
      </c>
      <c r="J412" s="11" cm="1">
        <f t="array" ref="J412">G412-(G412*TSS)</f>
        <v>28227</v>
      </c>
      <c r="K412" s="12">
        <f t="shared" ref="K412" si="419"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11">
        <v>1561.6</v>
      </c>
      <c r="M412" s="13">
        <f t="shared" si="394"/>
        <v>28438.400000000001</v>
      </c>
    </row>
    <row r="413" spans="1:13" x14ac:dyDescent="0.2">
      <c r="A413" s="9">
        <v>406</v>
      </c>
      <c r="B413" s="20" t="s">
        <v>659</v>
      </c>
      <c r="C413" s="8" t="s">
        <v>60</v>
      </c>
      <c r="D413" s="21" t="s">
        <v>15</v>
      </c>
      <c r="E413" s="9" t="s">
        <v>46</v>
      </c>
      <c r="F413" s="8" t="s">
        <v>61</v>
      </c>
      <c r="G413" s="11">
        <v>16500</v>
      </c>
      <c r="H413" s="11">
        <f t="shared" si="391"/>
        <v>473.55</v>
      </c>
      <c r="I413" s="11">
        <f t="shared" si="392"/>
        <v>501.6</v>
      </c>
      <c r="J413" s="11" cm="1">
        <f t="array" ref="J413">G413-(G413*TSS)</f>
        <v>15524.85</v>
      </c>
      <c r="K413" s="12">
        <f t="shared" ref="K413" si="420">IF((J413*12)&lt;=SMAX,0,IF(AND((J413*12)&gt;=SMIN2,(J413*12)&lt;=SMAXN2),(((J413*12)-SMIN2)*PORCN1)/12,IF(AND((J413*12)&gt;=SMIN3,(J413*12)&lt;=SMAXN3),(((((J413*12)-SMIN3)*PORCN2)+VAFN3)/12),(((((J413*12)-SMAXN4)*PORCN3)+VAFN4)/12))))</f>
        <v>0</v>
      </c>
      <c r="L413" s="11">
        <v>3832.83</v>
      </c>
      <c r="M413" s="13">
        <f t="shared" si="394"/>
        <v>12667.17</v>
      </c>
    </row>
    <row r="414" spans="1:13" x14ac:dyDescent="0.2">
      <c r="A414" s="9">
        <v>407</v>
      </c>
      <c r="B414" s="20" t="s">
        <v>660</v>
      </c>
      <c r="C414" s="8" t="s">
        <v>60</v>
      </c>
      <c r="D414" s="21" t="s">
        <v>15</v>
      </c>
      <c r="E414" s="9" t="s">
        <v>46</v>
      </c>
      <c r="F414" s="8" t="s">
        <v>61</v>
      </c>
      <c r="G414" s="11">
        <v>16500</v>
      </c>
      <c r="H414" s="11">
        <f t="shared" si="391"/>
        <v>473.55</v>
      </c>
      <c r="I414" s="11">
        <f t="shared" si="392"/>
        <v>501.6</v>
      </c>
      <c r="J414" s="11" cm="1">
        <f t="array" ref="J414">G414-(G414*TSS)</f>
        <v>15524.85</v>
      </c>
      <c r="K414" s="12">
        <f t="shared" ref="K414" si="421"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11">
        <v>1561.6</v>
      </c>
      <c r="M414" s="13">
        <f t="shared" si="394"/>
        <v>14938.4</v>
      </c>
    </row>
    <row r="415" spans="1:13" x14ac:dyDescent="0.2">
      <c r="A415" s="9">
        <v>408</v>
      </c>
      <c r="B415" s="20" t="s">
        <v>661</v>
      </c>
      <c r="C415" s="8" t="s">
        <v>60</v>
      </c>
      <c r="D415" s="21" t="s">
        <v>15</v>
      </c>
      <c r="E415" s="9" t="s">
        <v>46</v>
      </c>
      <c r="F415" s="8" t="s">
        <v>61</v>
      </c>
      <c r="G415" s="11">
        <v>16500</v>
      </c>
      <c r="H415" s="11">
        <f t="shared" si="391"/>
        <v>473.55</v>
      </c>
      <c r="I415" s="11">
        <f t="shared" si="392"/>
        <v>501.6</v>
      </c>
      <c r="J415" s="11" cm="1">
        <f t="array" ref="J415">G415-(G415*TSS)</f>
        <v>15524.85</v>
      </c>
      <c r="K415" s="12">
        <f t="shared" ref="K415" si="422">IF((J415*12)&lt;=SMAX,0,IF(AND((J415*12)&gt;=SMIN2,(J415*12)&lt;=SMAXN2),(((J415*12)-SMIN2)*PORCN1)/12,IF(AND((J415*12)&gt;=SMIN3,(J415*12)&lt;=SMAXN3),(((((J415*12)-SMIN3)*PORCN2)+VAFN3)/12),(((((J415*12)-SMAXN4)*PORCN3)+VAFN4)/12))))</f>
        <v>0</v>
      </c>
      <c r="L415" s="11">
        <v>4952.8999999999996</v>
      </c>
      <c r="M415" s="13">
        <f t="shared" si="394"/>
        <v>11547.1</v>
      </c>
    </row>
    <row r="416" spans="1:13" x14ac:dyDescent="0.2">
      <c r="A416" s="9">
        <v>409</v>
      </c>
      <c r="B416" s="20" t="s">
        <v>662</v>
      </c>
      <c r="C416" s="8" t="s">
        <v>625</v>
      </c>
      <c r="D416" s="21" t="s">
        <v>15</v>
      </c>
      <c r="E416" s="9" t="s">
        <v>46</v>
      </c>
      <c r="F416" s="8" t="s">
        <v>38</v>
      </c>
      <c r="G416" s="11">
        <v>40000</v>
      </c>
      <c r="H416" s="11">
        <f t="shared" si="391"/>
        <v>1148</v>
      </c>
      <c r="I416" s="11">
        <f t="shared" si="392"/>
        <v>1216</v>
      </c>
      <c r="J416" s="11" cm="1">
        <f t="array" ref="J416">G416-(G416*TSS)</f>
        <v>37636</v>
      </c>
      <c r="K416" s="12">
        <f t="shared" ref="K416" si="423">IF((J416*12)&lt;=SMAX,0,IF(AND((J416*12)&gt;=SMIN2,(J416*12)&lt;=SMAXN2),(((J416*12)-SMIN2)*PORCN1)/12,IF(AND((J416*12)&gt;=SMIN3,(J416*12)&lt;=SMAXN3),(((((J416*12)-SMIN3)*PORCN2)+VAFN3)/12),(((((J416*12)-SMAXN4)*PORCN3)+VAFN4)/12))))</f>
        <v>442.64987499999984</v>
      </c>
      <c r="L416" s="11">
        <v>3393.5</v>
      </c>
      <c r="M416" s="13">
        <f t="shared" si="394"/>
        <v>36606.5</v>
      </c>
    </row>
    <row r="417" spans="1:13" x14ac:dyDescent="0.2">
      <c r="A417" s="9">
        <v>410</v>
      </c>
      <c r="B417" s="20" t="s">
        <v>663</v>
      </c>
      <c r="C417" s="8" t="s">
        <v>231</v>
      </c>
      <c r="D417" s="21" t="s">
        <v>14</v>
      </c>
      <c r="E417" s="9" t="s">
        <v>46</v>
      </c>
      <c r="F417" s="8" t="s">
        <v>58</v>
      </c>
      <c r="G417" s="11">
        <v>25000</v>
      </c>
      <c r="H417" s="11">
        <f t="shared" si="391"/>
        <v>717.5</v>
      </c>
      <c r="I417" s="11">
        <f t="shared" si="392"/>
        <v>760</v>
      </c>
      <c r="J417" s="11" cm="1">
        <f t="array" ref="J417">G417-(G417*TSS)</f>
        <v>23522.5</v>
      </c>
      <c r="K417" s="12">
        <f t="shared" ref="K417" si="424">IF((J417*12)&lt;=SMAX,0,IF(AND((J417*12)&gt;=SMIN2,(J417*12)&lt;=SMAXN2),(((J417*12)-SMIN2)*PORCN1)/12,IF(AND((J417*12)&gt;=SMIN3,(J417*12)&lt;=SMAXN3),(((((J417*12)-SMIN3)*PORCN2)+VAFN3)/12),(((((J417*12)-SMAXN4)*PORCN3)+VAFN4)/12))))</f>
        <v>0</v>
      </c>
      <c r="L417" s="11">
        <v>3831.65</v>
      </c>
      <c r="M417" s="13">
        <f t="shared" si="394"/>
        <v>21168.35</v>
      </c>
    </row>
    <row r="418" spans="1:13" x14ac:dyDescent="0.2">
      <c r="A418" s="9">
        <v>411</v>
      </c>
      <c r="B418" s="20" t="s">
        <v>672</v>
      </c>
      <c r="C418" s="8" t="s">
        <v>60</v>
      </c>
      <c r="D418" s="21" t="s">
        <v>15</v>
      </c>
      <c r="E418" s="9" t="s">
        <v>46</v>
      </c>
      <c r="F418" s="8" t="s">
        <v>61</v>
      </c>
      <c r="G418" s="11">
        <v>16500</v>
      </c>
      <c r="H418" s="11">
        <f t="shared" si="391"/>
        <v>473.55</v>
      </c>
      <c r="I418" s="11">
        <f t="shared" si="392"/>
        <v>501.6</v>
      </c>
      <c r="J418" s="11" cm="1">
        <f t="array" ref="J418">G418-(G418*TSS)</f>
        <v>15524.85</v>
      </c>
      <c r="K418" s="12">
        <f t="shared" ref="K418" si="425">IF((J418*12)&lt;=SMAX,0,IF(AND((J418*12)&gt;=SMIN2,(J418*12)&lt;=SMAXN2),(((J418*12)-SMIN2)*PORCN1)/12,IF(AND((J418*12)&gt;=SMIN3,(J418*12)&lt;=SMAXN3),(((((J418*12)-SMIN3)*PORCN2)+VAFN3)/12),(((((J418*12)-SMAXN4)*PORCN3)+VAFN4)/12))))</f>
        <v>0</v>
      </c>
      <c r="L418" s="11">
        <v>5835.18</v>
      </c>
      <c r="M418" s="13">
        <f t="shared" si="394"/>
        <v>10664.82</v>
      </c>
    </row>
    <row r="419" spans="1:13" x14ac:dyDescent="0.2">
      <c r="A419" s="9">
        <v>412</v>
      </c>
      <c r="B419" s="20" t="s">
        <v>673</v>
      </c>
      <c r="C419" s="8" t="s">
        <v>60</v>
      </c>
      <c r="D419" s="21" t="s">
        <v>15</v>
      </c>
      <c r="E419" s="9" t="s">
        <v>46</v>
      </c>
      <c r="F419" s="8" t="s">
        <v>61</v>
      </c>
      <c r="G419" s="11">
        <v>16500</v>
      </c>
      <c r="H419" s="11">
        <f t="shared" si="391"/>
        <v>473.55</v>
      </c>
      <c r="I419" s="11">
        <f t="shared" si="392"/>
        <v>501.6</v>
      </c>
      <c r="J419" s="11" cm="1">
        <f t="array" ref="J419">G419-(G419*TSS)</f>
        <v>15524.85</v>
      </c>
      <c r="K419" s="12">
        <f t="shared" ref="K419" si="426">IF((J419*12)&lt;=SMAX,0,IF(AND((J419*12)&gt;=SMIN2,(J419*12)&lt;=SMAXN2),(((J419*12)-SMIN2)*PORCN1)/12,IF(AND((J419*12)&gt;=SMIN3,(J419*12)&lt;=SMAXN3),(((((J419*12)-SMIN3)*PORCN2)+VAFN3)/12),(((((J419*12)-SMAXN4)*PORCN3)+VAFN4)/12))))</f>
        <v>0</v>
      </c>
      <c r="L419" s="11">
        <v>1502.5</v>
      </c>
      <c r="M419" s="13">
        <f t="shared" si="394"/>
        <v>14997.5</v>
      </c>
    </row>
    <row r="420" spans="1:13" x14ac:dyDescent="0.2">
      <c r="A420" s="9">
        <v>413</v>
      </c>
      <c r="B420" s="20" t="s">
        <v>664</v>
      </c>
      <c r="C420" s="8" t="s">
        <v>286</v>
      </c>
      <c r="D420" s="21" t="s">
        <v>15</v>
      </c>
      <c r="E420" s="9" t="s">
        <v>46</v>
      </c>
      <c r="F420" s="8" t="s">
        <v>190</v>
      </c>
      <c r="G420" s="11">
        <v>25000</v>
      </c>
      <c r="H420" s="11">
        <f t="shared" si="391"/>
        <v>717.5</v>
      </c>
      <c r="I420" s="11">
        <f t="shared" si="392"/>
        <v>760</v>
      </c>
      <c r="J420" s="11" cm="1">
        <f t="array" ref="J420">G420-(G420*TSS)</f>
        <v>23522.5</v>
      </c>
      <c r="K420" s="12">
        <f t="shared" ref="K420" si="427">IF((J420*12)&lt;=SMAX,0,IF(AND((J420*12)&gt;=SMIN2,(J420*12)&lt;=SMAXN2),(((J420*12)-SMIN2)*PORCN1)/12,IF(AND((J420*12)&gt;=SMIN3,(J420*12)&lt;=SMAXN3),(((((J420*12)-SMIN3)*PORCN2)+VAFN3)/12),(((((J420*12)-SMAXN4)*PORCN3)+VAFN4)/12))))</f>
        <v>0</v>
      </c>
      <c r="L420" s="11">
        <v>6689.3</v>
      </c>
      <c r="M420" s="13">
        <f t="shared" si="394"/>
        <v>18310.7</v>
      </c>
    </row>
    <row r="421" spans="1:13" x14ac:dyDescent="0.2">
      <c r="A421" s="9">
        <v>414</v>
      </c>
      <c r="B421" s="20" t="s">
        <v>665</v>
      </c>
      <c r="C421" s="8" t="s">
        <v>409</v>
      </c>
      <c r="D421" s="21" t="s">
        <v>14</v>
      </c>
      <c r="E421" s="9" t="s">
        <v>46</v>
      </c>
      <c r="F421" s="8" t="s">
        <v>61</v>
      </c>
      <c r="G421" s="11">
        <v>30000</v>
      </c>
      <c r="H421" s="11">
        <f t="shared" si="391"/>
        <v>861</v>
      </c>
      <c r="I421" s="11">
        <f t="shared" si="392"/>
        <v>912</v>
      </c>
      <c r="J421" s="11" cm="1">
        <f t="array" ref="J421">G421-(G421*TSS)</f>
        <v>28227</v>
      </c>
      <c r="K421" s="12">
        <f t="shared" ref="K421" si="428">IF((J421*12)&lt;=SMAX,0,IF(AND((J421*12)&gt;=SMIN2,(J421*12)&lt;=SMAXN2),(((J421*12)-SMIN2)*PORCN1)/12,IF(AND((J421*12)&gt;=SMIN3,(J421*12)&lt;=SMAXN3),(((((J421*12)-SMIN3)*PORCN2)+VAFN3)/12),(((((J421*12)-SMAXN4)*PORCN3)+VAFN4)/12))))</f>
        <v>0</v>
      </c>
      <c r="L421" s="11">
        <v>2000.15</v>
      </c>
      <c r="M421" s="13">
        <f t="shared" si="394"/>
        <v>27999.85</v>
      </c>
    </row>
    <row r="422" spans="1:13" x14ac:dyDescent="0.2">
      <c r="A422" s="9">
        <v>415</v>
      </c>
      <c r="B422" s="20" t="s">
        <v>666</v>
      </c>
      <c r="C422" s="8" t="s">
        <v>429</v>
      </c>
      <c r="D422" s="21" t="s">
        <v>14</v>
      </c>
      <c r="E422" s="9" t="s">
        <v>46</v>
      </c>
      <c r="F422" s="8" t="s">
        <v>61</v>
      </c>
      <c r="G422" s="11">
        <v>20000</v>
      </c>
      <c r="H422" s="11">
        <f t="shared" si="391"/>
        <v>574</v>
      </c>
      <c r="I422" s="11">
        <f t="shared" si="392"/>
        <v>608</v>
      </c>
      <c r="J422" s="11" cm="1">
        <f t="array" ref="J422">G422-(G422*TSS)</f>
        <v>18818</v>
      </c>
      <c r="K422" s="12">
        <f t="shared" ref="K422" si="429">IF((J422*12)&lt;=SMAX,0,IF(AND((J422*12)&gt;=SMIN2,(J422*12)&lt;=SMAXN2),(((J422*12)-SMIN2)*PORCN1)/12,IF(AND((J422*12)&gt;=SMIN3,(J422*12)&lt;=SMAXN3),(((((J422*12)-SMIN3)*PORCN2)+VAFN3)/12),(((((J422*12)-SMAXN4)*PORCN3)+VAFN4)/12))))</f>
        <v>0</v>
      </c>
      <c r="L422" s="11">
        <v>1000.15</v>
      </c>
      <c r="M422" s="13">
        <f t="shared" si="394"/>
        <v>18999.849999999999</v>
      </c>
    </row>
    <row r="423" spans="1:13" x14ac:dyDescent="0.2">
      <c r="A423" s="9">
        <v>416</v>
      </c>
      <c r="B423" s="20" t="s">
        <v>667</v>
      </c>
      <c r="C423" s="8" t="s">
        <v>55</v>
      </c>
      <c r="D423" s="21" t="s">
        <v>15</v>
      </c>
      <c r="E423" s="9" t="s">
        <v>46</v>
      </c>
      <c r="F423" s="8" t="s">
        <v>38</v>
      </c>
      <c r="G423" s="11">
        <v>26000</v>
      </c>
      <c r="H423" s="11">
        <f t="shared" si="391"/>
        <v>746.2</v>
      </c>
      <c r="I423" s="11">
        <f t="shared" si="392"/>
        <v>790.4</v>
      </c>
      <c r="J423" s="11" cm="1">
        <f t="array" ref="J423">G423-(G423*TSS)</f>
        <v>24463.4</v>
      </c>
      <c r="K423" s="12">
        <f t="shared" ref="K423" si="430"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11">
        <v>2546.15</v>
      </c>
      <c r="M423" s="13">
        <f t="shared" si="394"/>
        <v>23453.85</v>
      </c>
    </row>
    <row r="424" spans="1:13" x14ac:dyDescent="0.2">
      <c r="A424" s="9">
        <v>417</v>
      </c>
      <c r="B424" s="20" t="s">
        <v>674</v>
      </c>
      <c r="C424" s="8" t="s">
        <v>675</v>
      </c>
      <c r="D424" s="21" t="s">
        <v>15</v>
      </c>
      <c r="E424" s="9" t="s">
        <v>46</v>
      </c>
      <c r="F424" s="8" t="s">
        <v>188</v>
      </c>
      <c r="G424" s="11">
        <v>70000</v>
      </c>
      <c r="H424" s="11">
        <f t="shared" si="391"/>
        <v>2009</v>
      </c>
      <c r="I424" s="11">
        <f t="shared" si="392"/>
        <v>2128</v>
      </c>
      <c r="J424" s="11" cm="1">
        <f t="array" ref="J424">G424-(G424*TSS)</f>
        <v>65863</v>
      </c>
      <c r="K424" s="12">
        <f t="shared" ref="K424" si="431">IF((J424*12)&lt;=SMAX,0,IF(AND((J424*12)&gt;=SMIN2,(J424*12)&lt;=SMAXN2),(((J424*12)-SMIN2)*PORCN1)/12,IF(AND((J424*12)&gt;=SMIN3,(J424*12)&lt;=SMAXN3),(((((J424*12)-SMIN3)*PORCN2)+VAFN3)/12),(((((J424*12)-SMAXN4)*PORCN3)+VAFN4)/12))))</f>
        <v>5368.4498333333331</v>
      </c>
      <c r="L424" s="11">
        <v>2252.5</v>
      </c>
      <c r="M424" s="13">
        <f t="shared" si="394"/>
        <v>67747.5</v>
      </c>
    </row>
    <row r="425" spans="1:13" x14ac:dyDescent="0.2">
      <c r="A425" s="9">
        <v>418</v>
      </c>
      <c r="B425" s="20" t="s">
        <v>676</v>
      </c>
      <c r="C425" s="8" t="s">
        <v>244</v>
      </c>
      <c r="D425" s="21" t="s">
        <v>14</v>
      </c>
      <c r="E425" s="9" t="s">
        <v>46</v>
      </c>
      <c r="F425" s="8" t="s">
        <v>35</v>
      </c>
      <c r="G425" s="11">
        <v>175000</v>
      </c>
      <c r="H425" s="11">
        <f t="shared" si="391"/>
        <v>5022.5</v>
      </c>
      <c r="I425" s="11">
        <f t="shared" si="392"/>
        <v>5320</v>
      </c>
      <c r="J425" s="11" cm="1">
        <f t="array" ref="J425">G425-(G425*TSS)</f>
        <v>164657.5</v>
      </c>
      <c r="K425" s="12">
        <f t="shared" ref="K425" si="432">IF((J425*12)&lt;=SMAX,0,IF(AND((J425*12)&gt;=SMIN2,(J425*12)&lt;=SMAXN2),(((J425*12)-SMIN2)*PORCN1)/12,IF(AND((J425*12)&gt;=SMIN3,(J425*12)&lt;=SMAXN3),(((((J425*12)-SMIN3)*PORCN2)+VAFN3)/12),(((((J425*12)-SMAXN4)*PORCN3)+VAFN4)/12))))</f>
        <v>29747.312291666665</v>
      </c>
      <c r="L425" s="11">
        <v>11163</v>
      </c>
      <c r="M425" s="13">
        <f t="shared" si="394"/>
        <v>163837</v>
      </c>
    </row>
    <row r="426" spans="1:13" x14ac:dyDescent="0.2">
      <c r="A426" s="9">
        <v>419</v>
      </c>
      <c r="B426" s="20" t="s">
        <v>29</v>
      </c>
      <c r="C426" s="8" t="s">
        <v>709</v>
      </c>
      <c r="D426" s="21" t="s">
        <v>15</v>
      </c>
      <c r="E426" s="9" t="s">
        <v>46</v>
      </c>
      <c r="F426" s="8" t="s">
        <v>41</v>
      </c>
      <c r="G426" s="11">
        <v>75000</v>
      </c>
      <c r="H426" s="11">
        <f t="shared" si="391"/>
        <v>2152.5</v>
      </c>
      <c r="I426" s="11">
        <f t="shared" si="392"/>
        <v>2280</v>
      </c>
      <c r="J426" s="11" cm="1">
        <f t="array" ref="J426">G426-(G426*TSS)</f>
        <v>70567.5</v>
      </c>
      <c r="K426" s="12">
        <f t="shared" ref="K426" si="433">IF((J426*12)&lt;=SMAX,0,IF(AND((J426*12)&gt;=SMIN2,(J426*12)&lt;=SMAXN2),(((J426*12)-SMIN2)*PORCN1)/12,IF(AND((J426*12)&gt;=SMIN3,(J426*12)&lt;=SMAXN3),(((((J426*12)-SMIN3)*PORCN2)+VAFN3)/12),(((((J426*12)-SMAXN4)*PORCN3)+VAFN4)/12))))</f>
        <v>6309.3498333333337</v>
      </c>
      <c r="L426" s="11">
        <v>6248.5</v>
      </c>
      <c r="M426" s="13">
        <f t="shared" si="394"/>
        <v>68751.5</v>
      </c>
    </row>
    <row r="427" spans="1:13" x14ac:dyDescent="0.2">
      <c r="A427" s="9">
        <v>420</v>
      </c>
      <c r="B427" s="20" t="s">
        <v>677</v>
      </c>
      <c r="C427" s="8" t="s">
        <v>244</v>
      </c>
      <c r="D427" s="21" t="s">
        <v>15</v>
      </c>
      <c r="E427" s="9" t="s">
        <v>46</v>
      </c>
      <c r="F427" s="8" t="s">
        <v>35</v>
      </c>
      <c r="G427" s="11">
        <v>130000</v>
      </c>
      <c r="H427" s="11">
        <f t="shared" si="391"/>
        <v>3731</v>
      </c>
      <c r="I427" s="11">
        <f t="shared" si="392"/>
        <v>3952</v>
      </c>
      <c r="J427" s="11" cm="1">
        <f t="array" ref="J427">G427-(G427*TSS)</f>
        <v>122317</v>
      </c>
      <c r="K427" s="12">
        <f t="shared" ref="K427" si="434">IF((J427*12)&lt;=SMAX,0,IF(AND((J427*12)&gt;=SMIN2,(J427*12)&lt;=SMAXN2),(((J427*12)-SMIN2)*PORCN1)/12,IF(AND((J427*12)&gt;=SMIN3,(J427*12)&lt;=SMAXN3),(((((J427*12)-SMIN3)*PORCN2)+VAFN3)/12),(((((J427*12)-SMAXN4)*PORCN3)+VAFN4)/12))))</f>
        <v>19162.187291666665</v>
      </c>
      <c r="L427" s="11">
        <v>4093.5</v>
      </c>
      <c r="M427" s="13">
        <f t="shared" si="394"/>
        <v>125906.5</v>
      </c>
    </row>
    <row r="428" spans="1:13" x14ac:dyDescent="0.2">
      <c r="A428" s="9">
        <v>421</v>
      </c>
      <c r="B428" s="20" t="s">
        <v>678</v>
      </c>
      <c r="C428" s="8" t="s">
        <v>251</v>
      </c>
      <c r="D428" s="21" t="s">
        <v>14</v>
      </c>
      <c r="E428" s="9" t="s">
        <v>46</v>
      </c>
      <c r="F428" s="8" t="s">
        <v>188</v>
      </c>
      <c r="G428" s="11">
        <v>75000</v>
      </c>
      <c r="H428" s="11">
        <f t="shared" si="391"/>
        <v>2152.5</v>
      </c>
      <c r="I428" s="11">
        <f t="shared" si="392"/>
        <v>2280</v>
      </c>
      <c r="J428" s="11" cm="1">
        <f t="array" ref="J428">G428-(G428*TSS)</f>
        <v>70567.5</v>
      </c>
      <c r="K428" s="12">
        <f t="shared" ref="K428" si="435">IF((J428*12)&lt;=SMAX,0,IF(AND((J428*12)&gt;=SMIN2,(J428*12)&lt;=SMAXN2),(((J428*12)-SMIN2)*PORCN1)/12,IF(AND((J428*12)&gt;=SMIN3,(J428*12)&lt;=SMAXN3),(((((J428*12)-SMIN3)*PORCN2)+VAFN3)/12),(((((J428*12)-SMAXN4)*PORCN3)+VAFN4)/12))))</f>
        <v>6309.3498333333337</v>
      </c>
      <c r="L428" s="11">
        <v>4548.5</v>
      </c>
      <c r="M428" s="13">
        <f t="shared" si="394"/>
        <v>70451.5</v>
      </c>
    </row>
    <row r="429" spans="1:13" x14ac:dyDescent="0.2">
      <c r="A429" s="9">
        <v>422</v>
      </c>
      <c r="B429" s="20" t="s">
        <v>668</v>
      </c>
      <c r="C429" s="8" t="s">
        <v>401</v>
      </c>
      <c r="D429" s="21" t="s">
        <v>14</v>
      </c>
      <c r="E429" s="9" t="s">
        <v>46</v>
      </c>
      <c r="F429" s="8" t="s">
        <v>38</v>
      </c>
      <c r="G429" s="11">
        <v>35000</v>
      </c>
      <c r="H429" s="11">
        <f t="shared" si="391"/>
        <v>1004.5</v>
      </c>
      <c r="I429" s="11">
        <f t="shared" si="392"/>
        <v>1064</v>
      </c>
      <c r="J429" s="11" cm="1">
        <f t="array" ref="J429">G429-(G429*TSS)</f>
        <v>32931.5</v>
      </c>
      <c r="K429" s="12">
        <f t="shared" ref="K429" si="436"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11">
        <v>2093.5</v>
      </c>
      <c r="M429" s="13">
        <f t="shared" si="394"/>
        <v>32906.5</v>
      </c>
    </row>
    <row r="430" spans="1:13" x14ac:dyDescent="0.2">
      <c r="A430" s="9">
        <v>423</v>
      </c>
      <c r="B430" s="20" t="s">
        <v>679</v>
      </c>
      <c r="C430" s="8" t="s">
        <v>700</v>
      </c>
      <c r="D430" s="21" t="s">
        <v>15</v>
      </c>
      <c r="E430" s="9" t="s">
        <v>46</v>
      </c>
      <c r="F430" s="8" t="s">
        <v>44</v>
      </c>
      <c r="G430" s="11">
        <v>35000</v>
      </c>
      <c r="H430" s="11">
        <f t="shared" si="391"/>
        <v>1004.5</v>
      </c>
      <c r="I430" s="11">
        <f t="shared" si="392"/>
        <v>1064</v>
      </c>
      <c r="J430" s="11" cm="1">
        <f t="array" ref="J430">G430-(G430*TSS)</f>
        <v>32931.5</v>
      </c>
      <c r="K430" s="12">
        <f t="shared" ref="K430" si="437"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11">
        <v>1798</v>
      </c>
      <c r="M430" s="13">
        <f t="shared" si="394"/>
        <v>33202</v>
      </c>
    </row>
    <row r="431" spans="1:13" x14ac:dyDescent="0.2">
      <c r="A431" s="9">
        <v>424</v>
      </c>
      <c r="B431" s="20" t="s">
        <v>680</v>
      </c>
      <c r="C431" s="8" t="s">
        <v>399</v>
      </c>
      <c r="D431" s="21" t="s">
        <v>15</v>
      </c>
      <c r="E431" s="9" t="s">
        <v>46</v>
      </c>
      <c r="F431" s="8" t="s">
        <v>41</v>
      </c>
      <c r="G431" s="11">
        <v>22000</v>
      </c>
      <c r="H431" s="11">
        <f t="shared" si="391"/>
        <v>631.4</v>
      </c>
      <c r="I431" s="11">
        <f t="shared" si="392"/>
        <v>668.8</v>
      </c>
      <c r="J431" s="11" cm="1">
        <f t="array" ref="J431">G431-(G431*TSS)</f>
        <v>20699.8</v>
      </c>
      <c r="K431" s="12">
        <f t="shared" ref="K431" si="438"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11">
        <v>2093.5</v>
      </c>
      <c r="M431" s="13">
        <f t="shared" si="394"/>
        <v>19906.5</v>
      </c>
    </row>
    <row r="432" spans="1:13" x14ac:dyDescent="0.2">
      <c r="A432" s="9">
        <v>425</v>
      </c>
      <c r="B432" s="20" t="s">
        <v>681</v>
      </c>
      <c r="C432" s="8" t="s">
        <v>55</v>
      </c>
      <c r="D432" s="21" t="s">
        <v>14</v>
      </c>
      <c r="E432" s="9" t="s">
        <v>46</v>
      </c>
      <c r="F432" s="8" t="s">
        <v>698</v>
      </c>
      <c r="G432" s="11">
        <v>31500</v>
      </c>
      <c r="H432" s="11">
        <f t="shared" si="391"/>
        <v>904.05</v>
      </c>
      <c r="I432" s="11">
        <f t="shared" si="392"/>
        <v>957.6</v>
      </c>
      <c r="J432" s="11" cm="1">
        <f t="array" ref="J432">G432-(G432*TSS)</f>
        <v>29638.35</v>
      </c>
      <c r="K432" s="12">
        <f t="shared" ref="K432" si="439"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11">
        <v>320.5</v>
      </c>
      <c r="M432" s="13">
        <f t="shared" si="394"/>
        <v>31179.5</v>
      </c>
    </row>
    <row r="433" spans="1:13" x14ac:dyDescent="0.2">
      <c r="A433" s="9">
        <v>426</v>
      </c>
      <c r="B433" s="20" t="s">
        <v>682</v>
      </c>
      <c r="C433" s="8" t="s">
        <v>683</v>
      </c>
      <c r="D433" s="21" t="s">
        <v>15</v>
      </c>
      <c r="E433" s="9" t="s">
        <v>46</v>
      </c>
      <c r="F433" s="8" t="s">
        <v>188</v>
      </c>
      <c r="G433" s="11">
        <v>35000</v>
      </c>
      <c r="H433" s="11">
        <f t="shared" si="391"/>
        <v>1004.5</v>
      </c>
      <c r="I433" s="11">
        <f t="shared" si="392"/>
        <v>1064</v>
      </c>
      <c r="J433" s="11" cm="1">
        <f t="array" ref="J433">G433-(G433*TSS)</f>
        <v>32931.5</v>
      </c>
      <c r="K433" s="12">
        <f t="shared" ref="K433" si="440"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11">
        <v>2093.5</v>
      </c>
      <c r="M433" s="13">
        <f t="shared" si="394"/>
        <v>32906.5</v>
      </c>
    </row>
    <row r="434" spans="1:13" x14ac:dyDescent="0.2">
      <c r="A434" s="9">
        <v>427</v>
      </c>
      <c r="B434" s="20" t="s">
        <v>684</v>
      </c>
      <c r="C434" s="8" t="s">
        <v>121</v>
      </c>
      <c r="D434" s="21" t="s">
        <v>15</v>
      </c>
      <c r="E434" s="9" t="s">
        <v>46</v>
      </c>
      <c r="F434" s="8" t="s">
        <v>710</v>
      </c>
      <c r="G434" s="11">
        <v>30000</v>
      </c>
      <c r="H434" s="11">
        <f t="shared" si="391"/>
        <v>861</v>
      </c>
      <c r="I434" s="11">
        <f t="shared" si="392"/>
        <v>912</v>
      </c>
      <c r="J434" s="11" cm="1">
        <f t="array" ref="J434">G434-(G434*TSS)</f>
        <v>28227</v>
      </c>
      <c r="K434" s="12">
        <f t="shared" ref="K434" si="441"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11">
        <v>1561.6</v>
      </c>
      <c r="M434" s="13">
        <f t="shared" si="394"/>
        <v>28438.400000000001</v>
      </c>
    </row>
    <row r="435" spans="1:13" x14ac:dyDescent="0.2">
      <c r="A435" s="9">
        <v>428</v>
      </c>
      <c r="B435" s="20" t="s">
        <v>685</v>
      </c>
      <c r="C435" s="8" t="s">
        <v>203</v>
      </c>
      <c r="D435" s="21" t="s">
        <v>14</v>
      </c>
      <c r="E435" s="9" t="s">
        <v>46</v>
      </c>
      <c r="F435" s="8" t="s">
        <v>61</v>
      </c>
      <c r="G435" s="11">
        <v>17600</v>
      </c>
      <c r="H435" s="11">
        <f t="shared" si="391"/>
        <v>505.12</v>
      </c>
      <c r="I435" s="11">
        <f t="shared" si="392"/>
        <v>535.04</v>
      </c>
      <c r="J435" s="11" cm="1">
        <f t="array" ref="J435">G435-(G435*TSS)</f>
        <v>16559.84</v>
      </c>
      <c r="K435" s="12">
        <f t="shared" ref="K435" si="442"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11">
        <v>6431.33</v>
      </c>
      <c r="M435" s="13">
        <f t="shared" si="394"/>
        <v>11168.67</v>
      </c>
    </row>
    <row r="436" spans="1:13" x14ac:dyDescent="0.2">
      <c r="A436" s="9">
        <v>429</v>
      </c>
      <c r="B436" s="20" t="s">
        <v>686</v>
      </c>
      <c r="C436" s="8" t="s">
        <v>55</v>
      </c>
      <c r="D436" s="21" t="s">
        <v>15</v>
      </c>
      <c r="E436" s="9" t="s">
        <v>46</v>
      </c>
      <c r="F436" s="8" t="s">
        <v>38</v>
      </c>
      <c r="G436" s="11">
        <v>26000</v>
      </c>
      <c r="H436" s="11">
        <f t="shared" si="391"/>
        <v>746.2</v>
      </c>
      <c r="I436" s="11">
        <f t="shared" si="392"/>
        <v>790.4</v>
      </c>
      <c r="J436" s="11" cm="1">
        <f t="array" ref="J436">G436-(G436*TSS)</f>
        <v>24463.4</v>
      </c>
      <c r="K436" s="12">
        <f t="shared" ref="K436" si="443"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11">
        <v>1207</v>
      </c>
      <c r="M436" s="13">
        <f t="shared" si="394"/>
        <v>24793</v>
      </c>
    </row>
    <row r="437" spans="1:13" x14ac:dyDescent="0.2">
      <c r="A437" s="9">
        <v>430</v>
      </c>
      <c r="B437" s="20" t="s">
        <v>687</v>
      </c>
      <c r="C437" s="8" t="s">
        <v>76</v>
      </c>
      <c r="D437" s="21" t="s">
        <v>15</v>
      </c>
      <c r="E437" s="9" t="s">
        <v>46</v>
      </c>
      <c r="F437" s="8" t="s">
        <v>38</v>
      </c>
      <c r="G437" s="11">
        <v>30000</v>
      </c>
      <c r="H437" s="11">
        <f t="shared" si="391"/>
        <v>861</v>
      </c>
      <c r="I437" s="11">
        <f t="shared" si="392"/>
        <v>912</v>
      </c>
      <c r="J437" s="11" cm="1">
        <f t="array" ref="J437">G437-(G437*TSS)</f>
        <v>28227</v>
      </c>
      <c r="K437" s="12">
        <f t="shared" ref="K437" si="444"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11">
        <v>2694.93</v>
      </c>
      <c r="M437" s="13">
        <f t="shared" si="394"/>
        <v>27305.07</v>
      </c>
    </row>
    <row r="438" spans="1:13" x14ac:dyDescent="0.2">
      <c r="A438" s="9">
        <v>431</v>
      </c>
      <c r="B438" s="20" t="s">
        <v>688</v>
      </c>
      <c r="C438" s="8" t="s">
        <v>449</v>
      </c>
      <c r="D438" s="21" t="s">
        <v>14</v>
      </c>
      <c r="E438" s="9" t="s">
        <v>46</v>
      </c>
      <c r="F438" s="8" t="s">
        <v>58</v>
      </c>
      <c r="G438" s="11">
        <v>20000</v>
      </c>
      <c r="H438" s="11">
        <f t="shared" si="391"/>
        <v>574</v>
      </c>
      <c r="I438" s="11">
        <f t="shared" si="392"/>
        <v>608</v>
      </c>
      <c r="J438" s="11" cm="1">
        <f t="array" ref="J438">G438-(G438*TSS)</f>
        <v>18818</v>
      </c>
      <c r="K438" s="12">
        <f t="shared" ref="K438" si="445"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11">
        <v>1798</v>
      </c>
      <c r="M438" s="13">
        <f t="shared" si="394"/>
        <v>18202</v>
      </c>
    </row>
    <row r="439" spans="1:13" x14ac:dyDescent="0.2">
      <c r="A439" s="9">
        <v>432</v>
      </c>
      <c r="B439" s="20" t="s">
        <v>689</v>
      </c>
      <c r="C439" s="8" t="s">
        <v>55</v>
      </c>
      <c r="D439" s="21" t="s">
        <v>14</v>
      </c>
      <c r="E439" s="9" t="s">
        <v>46</v>
      </c>
      <c r="F439" s="8" t="s">
        <v>38</v>
      </c>
      <c r="G439" s="11">
        <v>26000</v>
      </c>
      <c r="H439" s="11">
        <f t="shared" si="391"/>
        <v>746.2</v>
      </c>
      <c r="I439" s="11">
        <f t="shared" si="392"/>
        <v>790.4</v>
      </c>
      <c r="J439" s="11" cm="1">
        <f t="array" ref="J439">G439-(G439*TSS)</f>
        <v>24463.4</v>
      </c>
      <c r="K439" s="12">
        <f t="shared" ref="K439" si="446"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11">
        <v>1000.15</v>
      </c>
      <c r="M439" s="13">
        <f t="shared" si="394"/>
        <v>24999.85</v>
      </c>
    </row>
    <row r="440" spans="1:13" x14ac:dyDescent="0.2">
      <c r="A440" s="9">
        <v>433</v>
      </c>
      <c r="B440" s="20" t="s">
        <v>690</v>
      </c>
      <c r="C440" s="8" t="s">
        <v>60</v>
      </c>
      <c r="D440" s="21" t="s">
        <v>15</v>
      </c>
      <c r="E440" s="9" t="s">
        <v>46</v>
      </c>
      <c r="F440" s="8" t="s">
        <v>61</v>
      </c>
      <c r="G440" s="11">
        <v>16500</v>
      </c>
      <c r="H440" s="11">
        <f t="shared" si="391"/>
        <v>473.55</v>
      </c>
      <c r="I440" s="11">
        <f t="shared" si="392"/>
        <v>501.6</v>
      </c>
      <c r="J440" s="11" cm="1">
        <f t="array" ref="J440">G440-(G440*TSS)</f>
        <v>15524.85</v>
      </c>
      <c r="K440" s="12">
        <f t="shared" ref="K440" si="447"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11">
        <v>1000.15</v>
      </c>
      <c r="M440" s="13">
        <f t="shared" si="394"/>
        <v>15499.85</v>
      </c>
    </row>
    <row r="441" spans="1:13" x14ac:dyDescent="0.2">
      <c r="A441" s="9">
        <v>434</v>
      </c>
      <c r="B441" s="20" t="s">
        <v>691</v>
      </c>
      <c r="C441" s="8" t="s">
        <v>55</v>
      </c>
      <c r="D441" s="21" t="s">
        <v>14</v>
      </c>
      <c r="E441" s="9" t="s">
        <v>46</v>
      </c>
      <c r="F441" s="8" t="s">
        <v>38</v>
      </c>
      <c r="G441" s="11">
        <v>26250</v>
      </c>
      <c r="H441" s="11">
        <f t="shared" si="391"/>
        <v>753.375</v>
      </c>
      <c r="I441" s="11">
        <f t="shared" si="392"/>
        <v>798</v>
      </c>
      <c r="J441" s="11" cm="1">
        <f t="array" ref="J441">G441-(G441*TSS)</f>
        <v>24698.625</v>
      </c>
      <c r="K441" s="12">
        <f t="shared" ref="K441" si="448">IF((J441*12)&lt;=SMAX,0,IF(AND((J441*12)&gt;=SMIN2,(J441*12)&lt;=SMAXN2),(((J441*12)-SMIN2)*PORCN1)/12,IF(AND((J441*12)&gt;=SMIN3,(J441*12)&lt;=SMAXN3),(((((J441*12)-SMIN3)*PORCN2)+VAFN3)/12),(((((J441*12)-SMAXN4)*PORCN3)+VAFN4)/12))))</f>
        <v>0</v>
      </c>
      <c r="L441" s="11">
        <v>2166.8200000000002</v>
      </c>
      <c r="M441" s="13">
        <f t="shared" si="394"/>
        <v>24083.18</v>
      </c>
    </row>
    <row r="442" spans="1:13" x14ac:dyDescent="0.2">
      <c r="A442" s="9">
        <v>435</v>
      </c>
      <c r="B442" s="20" t="s">
        <v>692</v>
      </c>
      <c r="C442" s="8" t="s">
        <v>216</v>
      </c>
      <c r="D442" s="21" t="s">
        <v>15</v>
      </c>
      <c r="E442" s="9" t="s">
        <v>46</v>
      </c>
      <c r="F442" s="8" t="s">
        <v>38</v>
      </c>
      <c r="G442" s="11">
        <v>26000</v>
      </c>
      <c r="H442" s="11">
        <f t="shared" si="391"/>
        <v>746.2</v>
      </c>
      <c r="I442" s="11">
        <f t="shared" si="392"/>
        <v>790.4</v>
      </c>
      <c r="J442" s="11" cm="1">
        <f t="array" ref="J442">G442-(G442*TSS)</f>
        <v>24463.4</v>
      </c>
      <c r="K442" s="12">
        <f t="shared" ref="K442" si="449"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11">
        <v>4031.65</v>
      </c>
      <c r="M442" s="13">
        <f t="shared" si="394"/>
        <v>21968.35</v>
      </c>
    </row>
    <row r="443" spans="1:13" x14ac:dyDescent="0.2">
      <c r="A443" s="9">
        <v>436</v>
      </c>
      <c r="B443" s="20" t="s">
        <v>704</v>
      </c>
      <c r="C443" s="8" t="s">
        <v>240</v>
      </c>
      <c r="D443" s="21" t="s">
        <v>15</v>
      </c>
      <c r="E443" s="9" t="s">
        <v>46</v>
      </c>
      <c r="F443" s="8" t="s">
        <v>38</v>
      </c>
      <c r="G443" s="11">
        <v>25000</v>
      </c>
      <c r="H443" s="11">
        <f t="shared" si="391"/>
        <v>717.5</v>
      </c>
      <c r="I443" s="11">
        <f t="shared" si="392"/>
        <v>760</v>
      </c>
      <c r="J443" s="11" cm="1">
        <f t="array" ref="J443">G443-(G443*TSS)</f>
        <v>23522.5</v>
      </c>
      <c r="K443" s="12">
        <f t="shared" ref="K443" si="450">IF((J443*12)&lt;=SMAX,0,IF(AND((J443*12)&gt;=SMIN2,(J443*12)&lt;=SMAXN2),(((J443*12)-SMIN2)*PORCN1)/12,IF(AND((J443*12)&gt;=SMIN3,(J443*12)&lt;=SMAXN3),(((((J443*12)-SMIN3)*PORCN2)+VAFN3)/12),(((((J443*12)-SMAXN4)*PORCN3)+VAFN4)/12))))</f>
        <v>0</v>
      </c>
      <c r="L443" s="11">
        <v>1502.5</v>
      </c>
      <c r="M443" s="13">
        <f t="shared" si="394"/>
        <v>23497.5</v>
      </c>
    </row>
    <row r="444" spans="1:13" x14ac:dyDescent="0.2">
      <c r="A444" s="9">
        <v>437</v>
      </c>
      <c r="B444" s="20" t="s">
        <v>693</v>
      </c>
      <c r="C444" s="8" t="s">
        <v>55</v>
      </c>
      <c r="D444" s="21" t="s">
        <v>14</v>
      </c>
      <c r="E444" s="9" t="s">
        <v>46</v>
      </c>
      <c r="F444" s="8" t="s">
        <v>38</v>
      </c>
      <c r="G444" s="11">
        <v>26000</v>
      </c>
      <c r="H444" s="11">
        <f t="shared" si="391"/>
        <v>746.2</v>
      </c>
      <c r="I444" s="11">
        <f t="shared" si="392"/>
        <v>790.4</v>
      </c>
      <c r="J444" s="11" cm="1">
        <f t="array" ref="J444">G444-(G444*TSS)</f>
        <v>24463.4</v>
      </c>
      <c r="K444" s="12">
        <f t="shared" ref="K444" si="451"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11">
        <v>1000.15</v>
      </c>
      <c r="M444" s="13">
        <f t="shared" si="394"/>
        <v>24999.85</v>
      </c>
    </row>
    <row r="445" spans="1:13" x14ac:dyDescent="0.2">
      <c r="A445" s="9">
        <v>438</v>
      </c>
      <c r="B445" s="20" t="s">
        <v>694</v>
      </c>
      <c r="C445" s="8" t="s">
        <v>60</v>
      </c>
      <c r="D445" s="21" t="s">
        <v>15</v>
      </c>
      <c r="E445" s="9" t="s">
        <v>46</v>
      </c>
      <c r="F445" s="8" t="s">
        <v>61</v>
      </c>
      <c r="G445" s="11">
        <v>16500</v>
      </c>
      <c r="H445" s="11">
        <f t="shared" si="391"/>
        <v>473.55</v>
      </c>
      <c r="I445" s="11">
        <f t="shared" si="392"/>
        <v>501.6</v>
      </c>
      <c r="J445" s="11" cm="1">
        <f t="array" ref="J445">G445-(G445*TSS)</f>
        <v>15524.85</v>
      </c>
      <c r="K445" s="12">
        <f t="shared" ref="K445" si="452">IF((J445*12)&lt;=SMAX,0,IF(AND((J445*12)&gt;=SMIN2,(J445*12)&lt;=SMAXN2),(((J445*12)-SMIN2)*PORCN1)/12,IF(AND((J445*12)&gt;=SMIN3,(J445*12)&lt;=SMAXN3),(((((J445*12)-SMIN3)*PORCN2)+VAFN3)/12),(((((J445*12)-SMAXN4)*PORCN3)+VAFN4)/12))))</f>
        <v>0</v>
      </c>
      <c r="L445" s="11">
        <v>1000.15</v>
      </c>
      <c r="M445" s="13">
        <f t="shared" si="394"/>
        <v>15499.85</v>
      </c>
    </row>
    <row r="446" spans="1:13" x14ac:dyDescent="0.2">
      <c r="A446" s="9">
        <v>439</v>
      </c>
      <c r="B446" s="20" t="s">
        <v>695</v>
      </c>
      <c r="C446" s="8" t="s">
        <v>696</v>
      </c>
      <c r="D446" s="21" t="s">
        <v>14</v>
      </c>
      <c r="E446" s="9" t="s">
        <v>46</v>
      </c>
      <c r="F446" s="8" t="s">
        <v>44</v>
      </c>
      <c r="G446" s="11">
        <v>40000</v>
      </c>
      <c r="H446" s="11">
        <f t="shared" si="391"/>
        <v>1148</v>
      </c>
      <c r="I446" s="11">
        <f t="shared" si="392"/>
        <v>1216</v>
      </c>
      <c r="J446" s="11" cm="1">
        <f t="array" ref="J446">G446-(G446*TSS)</f>
        <v>37636</v>
      </c>
      <c r="K446" s="12">
        <f t="shared" ref="K446" si="453">IF((J446*12)&lt;=SMAX,0,IF(AND((J446*12)&gt;=SMIN2,(J446*12)&lt;=SMAXN2),(((J446*12)-SMIN2)*PORCN1)/12,IF(AND((J446*12)&gt;=SMIN3,(J446*12)&lt;=SMAXN3),(((((J446*12)-SMIN3)*PORCN2)+VAFN3)/12),(((((J446*12)-SMAXN4)*PORCN3)+VAFN4)/12))))</f>
        <v>442.64987499999984</v>
      </c>
      <c r="L446" s="11">
        <v>1502.5</v>
      </c>
      <c r="M446" s="13">
        <f t="shared" si="394"/>
        <v>38497.5</v>
      </c>
    </row>
    <row r="447" spans="1:13" ht="12" customHeight="1" thickBot="1" x14ac:dyDescent="0.25">
      <c r="A447" s="9">
        <v>440</v>
      </c>
      <c r="B447" s="20" t="s">
        <v>697</v>
      </c>
      <c r="C447" s="8" t="s">
        <v>60</v>
      </c>
      <c r="D447" s="21" t="s">
        <v>15</v>
      </c>
      <c r="E447" s="9" t="s">
        <v>46</v>
      </c>
      <c r="F447" s="8" t="s">
        <v>61</v>
      </c>
      <c r="G447" s="11">
        <v>16500</v>
      </c>
      <c r="H447" s="11">
        <f t="shared" si="391"/>
        <v>473.55</v>
      </c>
      <c r="I447" s="11">
        <f t="shared" si="392"/>
        <v>501.6</v>
      </c>
      <c r="J447" s="11" cm="1">
        <f t="array" ref="J447">G447-(G447*TSS)</f>
        <v>15524.85</v>
      </c>
      <c r="K447" s="12">
        <f t="shared" ref="K447" si="454">IF((J447*12)&lt;=SMAX,0,IF(AND((J447*12)&gt;=SMIN2,(J447*12)&lt;=SMAXN2),(((J447*12)-SMIN2)*PORCN1)/12,IF(AND((J447*12)&gt;=SMIN3,(J447*12)&lt;=SMAXN3),(((((J447*12)-SMIN3)*PORCN2)+VAFN3)/12),(((((J447*12)-SMAXN4)*PORCN3)+VAFN4)/12))))</f>
        <v>0</v>
      </c>
      <c r="L447" s="11">
        <v>1798</v>
      </c>
      <c r="M447" s="13">
        <f t="shared" si="394"/>
        <v>14702</v>
      </c>
    </row>
    <row r="448" spans="1:13" ht="12" thickBot="1" x14ac:dyDescent="0.25">
      <c r="G448" s="22">
        <f>SUM(G8:G447)</f>
        <v>17972040</v>
      </c>
      <c r="H448" s="23">
        <f>SUM(H8:H447)</f>
        <v>515797.54799999954</v>
      </c>
      <c r="I448" s="23">
        <f>SUM(I8:I447)</f>
        <v>546350.01599999925</v>
      </c>
      <c r="J448" s="23">
        <f>SUM(J8:J447)</f>
        <v>16909892.435999986</v>
      </c>
      <c r="K448" s="23">
        <f>SUM(K8:K447)</f>
        <v>844189.05545833299</v>
      </c>
      <c r="L448" s="27">
        <v>3802880.69</v>
      </c>
      <c r="M448" s="24">
        <v>14169159.310000001</v>
      </c>
    </row>
    <row r="453" spans="2:3" ht="15" x14ac:dyDescent="0.25">
      <c r="B453" s="26" t="s">
        <v>716</v>
      </c>
      <c r="C453"/>
    </row>
    <row r="454" spans="2:3" ht="15" x14ac:dyDescent="0.25">
      <c r="B454" s="26" t="s">
        <v>717</v>
      </c>
      <c r="C454"/>
    </row>
  </sheetData>
  <autoFilter ref="A7:M448" xr:uid="{725D3D30-EA8A-4AB9-A1A0-738F69800E29}"/>
  <mergeCells count="3">
    <mergeCell ref="A4:M4"/>
    <mergeCell ref="A5:M5"/>
    <mergeCell ref="A6:M6"/>
  </mergeCells>
  <conditionalFormatting sqref="B8">
    <cfRule type="duplicateValues" dxfId="7" priority="4"/>
  </conditionalFormatting>
  <conditionalFormatting sqref="B9">
    <cfRule type="duplicateValues" dxfId="6" priority="2"/>
  </conditionalFormatting>
  <conditionalFormatting sqref="B10">
    <cfRule type="duplicateValues" dxfId="5" priority="1"/>
  </conditionalFormatting>
  <conditionalFormatting sqref="B11">
    <cfRule type="duplicateValues" dxfId="4" priority="3"/>
  </conditionalFormatting>
  <conditionalFormatting sqref="B12">
    <cfRule type="duplicateValues" dxfId="3" priority="8"/>
  </conditionalFormatting>
  <conditionalFormatting sqref="B13">
    <cfRule type="duplicateValues" dxfId="2" priority="7"/>
  </conditionalFormatting>
  <conditionalFormatting sqref="B14">
    <cfRule type="duplicateValues" dxfId="1" priority="6"/>
  </conditionalFormatting>
  <conditionalFormatting sqref="B15:B447">
    <cfRule type="duplicateValues" dxfId="0" priority="19"/>
  </conditionalFormatting>
  <pageMargins left="0.25" right="0.25" top="0.75" bottom="0.75" header="0.3" footer="0.3"/>
  <pageSetup paperSize="5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66DF22-90CC-4EDC-9436-594AACDC4AFC}"/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3AC82A-FE2D-4CD3-935E-DB3172B126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 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2025-04-30T11:33:51Z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