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4\PRESUPUESTO APROBADO 2024\"/>
    </mc:Choice>
  </mc:AlternateContent>
  <xr:revisionPtr revIDLastSave="0" documentId="13_ncr:1_{5D17A592-AC7D-4B3D-A532-B053FB4EC568}" xr6:coauthVersionLast="47" xr6:coauthVersionMax="47" xr10:uidLastSave="{00000000-0000-0000-0000-000000000000}"/>
  <bookViews>
    <workbookView xWindow="-120" yWindow="-120" windowWidth="20730" windowHeight="11160" firstSheet="2" activeTab="6" xr2:uid="{00000000-000D-0000-FFFF-FFFF00000000}"/>
  </bookViews>
  <sheets>
    <sheet name="PRESUPUESTO APROBADO 2024" sheetId="1" r:id="rId1"/>
    <sheet name="ENERO 2024" sheetId="2" r:id="rId2"/>
    <sheet name="FEBRERO 2024" sheetId="3" r:id="rId3"/>
    <sheet name="MARZO 2024" sheetId="4" r:id="rId4"/>
    <sheet name="ABRIL 2024" sheetId="5" r:id="rId5"/>
    <sheet name="MAYO 2024" sheetId="6" r:id="rId6"/>
    <sheet name="JUNIO 2024" sheetId="7" r:id="rId7"/>
  </sheets>
  <definedNames>
    <definedName name="_xlnm.Print_Titles" localSheetId="4">'ABRIL 2024'!$1:$7</definedName>
    <definedName name="_xlnm.Print_Titles" localSheetId="1">'ENERO 2024'!$1:$7</definedName>
    <definedName name="_xlnm.Print_Titles" localSheetId="2">'FEBRERO 2024'!$1:$7</definedName>
    <definedName name="_xlnm.Print_Titles" localSheetId="6">'JUNIO 2024'!$1:$7</definedName>
    <definedName name="_xlnm.Print_Titles" localSheetId="3">'MARZO 2024'!$1:$7</definedName>
    <definedName name="_xlnm.Print_Titles" localSheetId="5">'MAYO 2024'!$1:$7</definedName>
    <definedName name="_xlnm.Print_Titles" localSheetId="0">'PRESUPUESTO APROBADO 2024'!$1:$7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7" l="1"/>
  <c r="D81" i="7" s="1"/>
  <c r="E81" i="7"/>
  <c r="C81" i="7"/>
  <c r="D80" i="7"/>
  <c r="D79" i="7"/>
  <c r="P78" i="7"/>
  <c r="P83" i="7" s="1"/>
  <c r="O78" i="7"/>
  <c r="O83" i="7" s="1"/>
  <c r="N78" i="7"/>
  <c r="N83" i="7" s="1"/>
  <c r="M78" i="7"/>
  <c r="M83" i="7" s="1"/>
  <c r="L78" i="7"/>
  <c r="L83" i="7" s="1"/>
  <c r="K78" i="7"/>
  <c r="K83" i="7" s="1"/>
  <c r="J78" i="7"/>
  <c r="J83" i="7" s="1"/>
  <c r="I78" i="7"/>
  <c r="I83" i="7" s="1"/>
  <c r="H78" i="7"/>
  <c r="H83" i="7" s="1"/>
  <c r="G78" i="7"/>
  <c r="F78" i="7"/>
  <c r="E78" i="7"/>
  <c r="C78" i="7"/>
  <c r="E77" i="7"/>
  <c r="D77" i="7"/>
  <c r="E76" i="7"/>
  <c r="D76" i="7" s="1"/>
  <c r="G75" i="7"/>
  <c r="G83" i="7" s="1"/>
  <c r="F75" i="7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P9" i="7"/>
  <c r="O9" i="7"/>
  <c r="N9" i="7"/>
  <c r="M9" i="7"/>
  <c r="L9" i="7"/>
  <c r="K9" i="7"/>
  <c r="J9" i="7"/>
  <c r="I9" i="7"/>
  <c r="H9" i="7"/>
  <c r="G9" i="7"/>
  <c r="F9" i="7"/>
  <c r="E9" i="7"/>
  <c r="C9" i="7"/>
  <c r="B9" i="7"/>
  <c r="N83" i="6"/>
  <c r="M83" i="6"/>
  <c r="J83" i="6"/>
  <c r="I83" i="6"/>
  <c r="D82" i="6"/>
  <c r="E81" i="6"/>
  <c r="D81" i="6"/>
  <c r="C81" i="6"/>
  <c r="D80" i="6"/>
  <c r="D79" i="6"/>
  <c r="P78" i="6"/>
  <c r="P83" i="6" s="1"/>
  <c r="O78" i="6"/>
  <c r="O83" i="6" s="1"/>
  <c r="N78" i="6"/>
  <c r="M78" i="6"/>
  <c r="L78" i="6"/>
  <c r="L83" i="6" s="1"/>
  <c r="K78" i="6"/>
  <c r="K83" i="6" s="1"/>
  <c r="J78" i="6"/>
  <c r="I78" i="6"/>
  <c r="H78" i="6"/>
  <c r="H83" i="6" s="1"/>
  <c r="G78" i="6"/>
  <c r="F78" i="6"/>
  <c r="E78" i="6"/>
  <c r="D78" i="6"/>
  <c r="C78" i="6"/>
  <c r="E77" i="6"/>
  <c r="D77" i="6"/>
  <c r="E76" i="6"/>
  <c r="D76" i="6" s="1"/>
  <c r="D75" i="6" s="1"/>
  <c r="G75" i="6"/>
  <c r="G83" i="6" s="1"/>
  <c r="F75" i="6"/>
  <c r="F83" i="6" s="1"/>
  <c r="E75" i="6"/>
  <c r="E83" i="6" s="1"/>
  <c r="C75" i="6"/>
  <c r="G74" i="6"/>
  <c r="F74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D50" i="6"/>
  <c r="D49" i="6"/>
  <c r="D48" i="6"/>
  <c r="D47" i="6"/>
  <c r="D46" i="6"/>
  <c r="D45" i="6"/>
  <c r="D44" i="6"/>
  <c r="P43" i="6"/>
  <c r="P73" i="6" s="1"/>
  <c r="P84" i="6" s="1"/>
  <c r="O43" i="6"/>
  <c r="O73" i="6" s="1"/>
  <c r="O84" i="6" s="1"/>
  <c r="N43" i="6"/>
  <c r="M43" i="6"/>
  <c r="L43" i="6"/>
  <c r="L73" i="6" s="1"/>
  <c r="L84" i="6" s="1"/>
  <c r="K43" i="6"/>
  <c r="K73" i="6" s="1"/>
  <c r="K84" i="6" s="1"/>
  <c r="J43" i="6"/>
  <c r="I43" i="6"/>
  <c r="H43" i="6"/>
  <c r="H73" i="6" s="1"/>
  <c r="H84" i="6" s="1"/>
  <c r="G43" i="6"/>
  <c r="G73" i="6" s="1"/>
  <c r="G84" i="6" s="1"/>
  <c r="F43" i="6"/>
  <c r="E43" i="6"/>
  <c r="C43" i="6"/>
  <c r="C73" i="6" s="1"/>
  <c r="C84" i="6" s="1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D10" i="6"/>
  <c r="P9" i="6"/>
  <c r="O9" i="6"/>
  <c r="N9" i="6"/>
  <c r="N73" i="6" s="1"/>
  <c r="N84" i="6" s="1"/>
  <c r="M9" i="6"/>
  <c r="M73" i="6" s="1"/>
  <c r="M84" i="6" s="1"/>
  <c r="L9" i="6"/>
  <c r="K9" i="6"/>
  <c r="J9" i="6"/>
  <c r="J73" i="6" s="1"/>
  <c r="J84" i="6" s="1"/>
  <c r="I9" i="6"/>
  <c r="H9" i="6"/>
  <c r="G9" i="6"/>
  <c r="F9" i="6"/>
  <c r="F73" i="6" s="1"/>
  <c r="E9" i="6"/>
  <c r="E73" i="6" s="1"/>
  <c r="E84" i="6" s="1"/>
  <c r="C9" i="6"/>
  <c r="B9" i="6"/>
  <c r="B73" i="6" s="1"/>
  <c r="B84" i="6" s="1"/>
  <c r="H43" i="5"/>
  <c r="O83" i="5"/>
  <c r="N83" i="5"/>
  <c r="K83" i="5"/>
  <c r="J83" i="5"/>
  <c r="D82" i="5"/>
  <c r="E81" i="5"/>
  <c r="D81" i="5"/>
  <c r="C81" i="5"/>
  <c r="D80" i="5"/>
  <c r="D79" i="5"/>
  <c r="D78" i="5" s="1"/>
  <c r="P78" i="5"/>
  <c r="P83" i="5" s="1"/>
  <c r="O78" i="5"/>
  <c r="N78" i="5"/>
  <c r="M78" i="5"/>
  <c r="M83" i="5" s="1"/>
  <c r="L78" i="5"/>
  <c r="L83" i="5" s="1"/>
  <c r="K78" i="5"/>
  <c r="J78" i="5"/>
  <c r="I78" i="5"/>
  <c r="I83" i="5" s="1"/>
  <c r="H78" i="5"/>
  <c r="H83" i="5" s="1"/>
  <c r="G78" i="5"/>
  <c r="F78" i="5"/>
  <c r="E78" i="5"/>
  <c r="C78" i="5"/>
  <c r="E77" i="5"/>
  <c r="D77" i="5"/>
  <c r="E76" i="5"/>
  <c r="D76" i="5" s="1"/>
  <c r="D75" i="5" s="1"/>
  <c r="G75" i="5"/>
  <c r="G83" i="5" s="1"/>
  <c r="F75" i="5"/>
  <c r="F83" i="5" s="1"/>
  <c r="E75" i="5"/>
  <c r="E83" i="5" s="1"/>
  <c r="C75" i="5"/>
  <c r="G74" i="5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N43" i="5"/>
  <c r="M43" i="5"/>
  <c r="L43" i="5"/>
  <c r="K43" i="5"/>
  <c r="J43" i="5"/>
  <c r="I43" i="5"/>
  <c r="G43" i="5"/>
  <c r="F43" i="5"/>
  <c r="E43" i="5"/>
  <c r="C43" i="5"/>
  <c r="B43" i="5"/>
  <c r="D42" i="5"/>
  <c r="D41" i="5"/>
  <c r="D40" i="5"/>
  <c r="D39" i="5"/>
  <c r="D38" i="5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P84" i="5" s="1"/>
  <c r="O9" i="5"/>
  <c r="O73" i="5" s="1"/>
  <c r="O84" i="5" s="1"/>
  <c r="N9" i="5"/>
  <c r="N73" i="5" s="1"/>
  <c r="N84" i="5" s="1"/>
  <c r="M9" i="5"/>
  <c r="M73" i="5" s="1"/>
  <c r="M84" i="5" s="1"/>
  <c r="L9" i="5"/>
  <c r="L73" i="5" s="1"/>
  <c r="L84" i="5" s="1"/>
  <c r="K9" i="5"/>
  <c r="K73" i="5" s="1"/>
  <c r="K84" i="5" s="1"/>
  <c r="J9" i="5"/>
  <c r="J73" i="5" s="1"/>
  <c r="J84" i="5" s="1"/>
  <c r="I9" i="5"/>
  <c r="I73" i="5" s="1"/>
  <c r="I84" i="5" s="1"/>
  <c r="H9" i="5"/>
  <c r="G9" i="5"/>
  <c r="G73" i="5" s="1"/>
  <c r="G84" i="5" s="1"/>
  <c r="F9" i="5"/>
  <c r="F73" i="5" s="1"/>
  <c r="F84" i="5" s="1"/>
  <c r="E9" i="5"/>
  <c r="E73" i="5" s="1"/>
  <c r="E84" i="5" s="1"/>
  <c r="C9" i="5"/>
  <c r="C73" i="5" s="1"/>
  <c r="C84" i="5" s="1"/>
  <c r="B9" i="5"/>
  <c r="B73" i="5" s="1"/>
  <c r="B84" i="5" s="1"/>
  <c r="G25" i="4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83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7" i="4"/>
  <c r="D66" i="4" s="1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D61" i="4" s="1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H43" i="4"/>
  <c r="H73" i="4" s="1"/>
  <c r="H84" i="4" s="1"/>
  <c r="G43" i="4"/>
  <c r="F43" i="4"/>
  <c r="E43" i="4"/>
  <c r="C43" i="4"/>
  <c r="C73" i="4" s="1"/>
  <c r="C84" i="4" s="1"/>
  <c r="B43" i="4"/>
  <c r="D42" i="4"/>
  <c r="D41" i="4"/>
  <c r="D40" i="4"/>
  <c r="D39" i="4"/>
  <c r="D38" i="4"/>
  <c r="D37" i="4"/>
  <c r="D36" i="4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F66" i="3"/>
  <c r="D82" i="3"/>
  <c r="D81" i="3" s="1"/>
  <c r="E81" i="3"/>
  <c r="C81" i="3"/>
  <c r="D80" i="3"/>
  <c r="D79" i="3"/>
  <c r="P78" i="3"/>
  <c r="P83" i="3" s="1"/>
  <c r="O78" i="3"/>
  <c r="O83" i="3" s="1"/>
  <c r="N78" i="3"/>
  <c r="N83" i="3" s="1"/>
  <c r="M78" i="3"/>
  <c r="M83" i="3" s="1"/>
  <c r="L78" i="3"/>
  <c r="L83" i="3" s="1"/>
  <c r="K78" i="3"/>
  <c r="K83" i="3" s="1"/>
  <c r="J78" i="3"/>
  <c r="J83" i="3" s="1"/>
  <c r="I78" i="3"/>
  <c r="I83" i="3" s="1"/>
  <c r="H78" i="3"/>
  <c r="H83" i="3" s="1"/>
  <c r="G78" i="3"/>
  <c r="F78" i="3"/>
  <c r="E78" i="3"/>
  <c r="C78" i="3"/>
  <c r="E77" i="3"/>
  <c r="D77" i="3" s="1"/>
  <c r="E76" i="3"/>
  <c r="D76" i="3" s="1"/>
  <c r="G75" i="3"/>
  <c r="F75" i="3"/>
  <c r="C75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P66" i="3"/>
  <c r="O66" i="3"/>
  <c r="N66" i="3"/>
  <c r="M66" i="3"/>
  <c r="L66" i="3"/>
  <c r="K66" i="3"/>
  <c r="J66" i="3"/>
  <c r="I66" i="3"/>
  <c r="H66" i="3"/>
  <c r="G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N43" i="3"/>
  <c r="M43" i="3"/>
  <c r="L43" i="3"/>
  <c r="K43" i="3"/>
  <c r="J43" i="3"/>
  <c r="I43" i="3"/>
  <c r="H43" i="3"/>
  <c r="G43" i="3"/>
  <c r="F43" i="3"/>
  <c r="E43" i="3"/>
  <c r="C43" i="3"/>
  <c r="B43" i="3"/>
  <c r="D42" i="3"/>
  <c r="D41" i="3"/>
  <c r="D40" i="3"/>
  <c r="D39" i="3"/>
  <c r="D38" i="3"/>
  <c r="D37" i="3"/>
  <c r="D36" i="3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10" i="3"/>
  <c r="P9" i="3"/>
  <c r="O9" i="3"/>
  <c r="N9" i="3"/>
  <c r="M9" i="3"/>
  <c r="L9" i="3"/>
  <c r="K9" i="3"/>
  <c r="J9" i="3"/>
  <c r="I9" i="3"/>
  <c r="H9" i="3"/>
  <c r="G9" i="3"/>
  <c r="F9" i="3"/>
  <c r="E9" i="3"/>
  <c r="C9" i="3"/>
  <c r="B9" i="3"/>
  <c r="E66" i="2"/>
  <c r="E51" i="2"/>
  <c r="E43" i="2"/>
  <c r="F83" i="7" l="1"/>
  <c r="C73" i="7"/>
  <c r="C84" i="7" s="1"/>
  <c r="H73" i="7"/>
  <c r="H84" i="7" s="1"/>
  <c r="L73" i="7"/>
  <c r="L84" i="7" s="1"/>
  <c r="P73" i="7"/>
  <c r="P84" i="7" s="1"/>
  <c r="D66" i="7"/>
  <c r="D75" i="7"/>
  <c r="D78" i="7"/>
  <c r="E74" i="7"/>
  <c r="M73" i="7"/>
  <c r="M84" i="7" s="1"/>
  <c r="F73" i="7"/>
  <c r="N73" i="7"/>
  <c r="N84" i="7" s="1"/>
  <c r="E73" i="7"/>
  <c r="E84" i="7" s="1"/>
  <c r="I73" i="7"/>
  <c r="I84" i="7" s="1"/>
  <c r="B73" i="7"/>
  <c r="B84" i="7" s="1"/>
  <c r="G73" i="7"/>
  <c r="G84" i="7" s="1"/>
  <c r="K73" i="7"/>
  <c r="K84" i="7" s="1"/>
  <c r="O73" i="7"/>
  <c r="O84" i="7" s="1"/>
  <c r="D61" i="7"/>
  <c r="D69" i="7"/>
  <c r="D51" i="7"/>
  <c r="D43" i="7"/>
  <c r="D35" i="7"/>
  <c r="D25" i="7"/>
  <c r="D15" i="7"/>
  <c r="J73" i="7"/>
  <c r="J84" i="7" s="1"/>
  <c r="D9" i="7"/>
  <c r="D83" i="7"/>
  <c r="F74" i="7"/>
  <c r="D69" i="6"/>
  <c r="D66" i="6"/>
  <c r="D61" i="6"/>
  <c r="D51" i="6"/>
  <c r="D43" i="6"/>
  <c r="D35" i="6"/>
  <c r="D25" i="6"/>
  <c r="I73" i="6"/>
  <c r="I84" i="6" s="1"/>
  <c r="D15" i="6"/>
  <c r="D9" i="6"/>
  <c r="F84" i="6"/>
  <c r="D74" i="6"/>
  <c r="D83" i="6"/>
  <c r="E74" i="6"/>
  <c r="D69" i="5"/>
  <c r="D66" i="5"/>
  <c r="D61" i="5"/>
  <c r="D51" i="5"/>
  <c r="D43" i="5"/>
  <c r="D35" i="5"/>
  <c r="D25" i="5"/>
  <c r="D15" i="5"/>
  <c r="H73" i="5"/>
  <c r="H84" i="5" s="1"/>
  <c r="D9" i="5"/>
  <c r="D73" i="5" s="1"/>
  <c r="D84" i="5" s="1"/>
  <c r="D74" i="5"/>
  <c r="D83" i="5"/>
  <c r="E74" i="5"/>
  <c r="F74" i="5"/>
  <c r="D69" i="4"/>
  <c r="D51" i="4"/>
  <c r="D43" i="4"/>
  <c r="D35" i="4"/>
  <c r="D25" i="4"/>
  <c r="D15" i="4"/>
  <c r="D9" i="4"/>
  <c r="G73" i="4"/>
  <c r="G84" i="4" s="1"/>
  <c r="E84" i="4"/>
  <c r="D74" i="4"/>
  <c r="D83" i="4"/>
  <c r="E74" i="4"/>
  <c r="F83" i="3"/>
  <c r="D78" i="3"/>
  <c r="G83" i="3"/>
  <c r="D35" i="3"/>
  <c r="D75" i="3"/>
  <c r="H73" i="3"/>
  <c r="H84" i="3" s="1"/>
  <c r="L73" i="3"/>
  <c r="L84" i="3" s="1"/>
  <c r="P73" i="3"/>
  <c r="P84" i="3" s="1"/>
  <c r="J73" i="3"/>
  <c r="J84" i="3" s="1"/>
  <c r="N73" i="3"/>
  <c r="N84" i="3" s="1"/>
  <c r="D69" i="3"/>
  <c r="F74" i="3"/>
  <c r="I73" i="3"/>
  <c r="I84" i="3" s="1"/>
  <c r="D15" i="3"/>
  <c r="B73" i="3"/>
  <c r="B84" i="3" s="1"/>
  <c r="G73" i="3"/>
  <c r="K73" i="3"/>
  <c r="K84" i="3" s="1"/>
  <c r="O73" i="3"/>
  <c r="O84" i="3" s="1"/>
  <c r="D61" i="3"/>
  <c r="E73" i="3"/>
  <c r="M73" i="3"/>
  <c r="M84" i="3" s="1"/>
  <c r="C73" i="3"/>
  <c r="C84" i="3" s="1"/>
  <c r="E75" i="3"/>
  <c r="D66" i="3"/>
  <c r="D51" i="3"/>
  <c r="D43" i="3"/>
  <c r="D25" i="3"/>
  <c r="D9" i="3"/>
  <c r="F73" i="3"/>
  <c r="F84" i="3" s="1"/>
  <c r="D74" i="3"/>
  <c r="G74" i="3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79" i="2"/>
  <c r="D80" i="2"/>
  <c r="D82" i="2"/>
  <c r="D81" i="2" s="1"/>
  <c r="D10" i="2"/>
  <c r="P9" i="2"/>
  <c r="P15" i="2"/>
  <c r="P25" i="2"/>
  <c r="P35" i="2"/>
  <c r="P43" i="2"/>
  <c r="P51" i="2"/>
  <c r="P61" i="2"/>
  <c r="P66" i="2"/>
  <c r="P69" i="2"/>
  <c r="P78" i="2"/>
  <c r="P83" i="2" s="1"/>
  <c r="O9" i="2"/>
  <c r="O15" i="2"/>
  <c r="O25" i="2"/>
  <c r="O35" i="2"/>
  <c r="O43" i="2"/>
  <c r="O51" i="2"/>
  <c r="O61" i="2"/>
  <c r="O66" i="2"/>
  <c r="O69" i="2"/>
  <c r="O78" i="2"/>
  <c r="O83" i="2" s="1"/>
  <c r="N9" i="2"/>
  <c r="N15" i="2"/>
  <c r="N25" i="2"/>
  <c r="N35" i="2"/>
  <c r="N43" i="2"/>
  <c r="N51" i="2"/>
  <c r="N61" i="2"/>
  <c r="N66" i="2"/>
  <c r="N69" i="2"/>
  <c r="N78" i="2"/>
  <c r="N83" i="2" s="1"/>
  <c r="M9" i="2"/>
  <c r="M15" i="2"/>
  <c r="M25" i="2"/>
  <c r="M35" i="2"/>
  <c r="M43" i="2"/>
  <c r="M51" i="2"/>
  <c r="M61" i="2"/>
  <c r="M66" i="2"/>
  <c r="M69" i="2"/>
  <c r="M78" i="2"/>
  <c r="M83" i="2" s="1"/>
  <c r="L9" i="2"/>
  <c r="L15" i="2"/>
  <c r="L25" i="2"/>
  <c r="L35" i="2"/>
  <c r="L43" i="2"/>
  <c r="L51" i="2"/>
  <c r="L61" i="2"/>
  <c r="L66" i="2"/>
  <c r="L69" i="2"/>
  <c r="L78" i="2"/>
  <c r="L83" i="2" s="1"/>
  <c r="K9" i="2"/>
  <c r="K15" i="2"/>
  <c r="K25" i="2"/>
  <c r="K35" i="2"/>
  <c r="K43" i="2"/>
  <c r="K51" i="2"/>
  <c r="K61" i="2"/>
  <c r="K66" i="2"/>
  <c r="K69" i="2"/>
  <c r="K78" i="2"/>
  <c r="K83" i="2" s="1"/>
  <c r="J9" i="2"/>
  <c r="J15" i="2"/>
  <c r="J25" i="2"/>
  <c r="J35" i="2"/>
  <c r="J43" i="2"/>
  <c r="J51" i="2"/>
  <c r="J61" i="2"/>
  <c r="J66" i="2"/>
  <c r="J69" i="2"/>
  <c r="J78" i="2"/>
  <c r="J83" i="2" s="1"/>
  <c r="I9" i="2"/>
  <c r="I15" i="2"/>
  <c r="I25" i="2"/>
  <c r="I35" i="2"/>
  <c r="I43" i="2"/>
  <c r="I51" i="2"/>
  <c r="I61" i="2"/>
  <c r="I66" i="2"/>
  <c r="I69" i="2"/>
  <c r="I78" i="2"/>
  <c r="I83" i="2" s="1"/>
  <c r="H9" i="2"/>
  <c r="H15" i="2"/>
  <c r="H25" i="2"/>
  <c r="H35" i="2"/>
  <c r="H43" i="2"/>
  <c r="H51" i="2"/>
  <c r="H61" i="2"/>
  <c r="H66" i="2"/>
  <c r="H69" i="2"/>
  <c r="H78" i="2"/>
  <c r="H83" i="2" s="1"/>
  <c r="G9" i="2"/>
  <c r="G15" i="2"/>
  <c r="G25" i="2"/>
  <c r="G35" i="2"/>
  <c r="G43" i="2"/>
  <c r="G51" i="2"/>
  <c r="G61" i="2"/>
  <c r="G66" i="2"/>
  <c r="G69" i="2"/>
  <c r="G75" i="2"/>
  <c r="G78" i="2"/>
  <c r="F9" i="2"/>
  <c r="F15" i="2"/>
  <c r="F25" i="2"/>
  <c r="F35" i="2"/>
  <c r="F43" i="2"/>
  <c r="F51" i="2"/>
  <c r="F61" i="2"/>
  <c r="F66" i="2"/>
  <c r="F69" i="2"/>
  <c r="F75" i="2"/>
  <c r="F78" i="2"/>
  <c r="E9" i="2"/>
  <c r="E15" i="2"/>
  <c r="E25" i="2"/>
  <c r="E35" i="2"/>
  <c r="E61" i="2"/>
  <c r="E69" i="2"/>
  <c r="E76" i="2"/>
  <c r="D76" i="2" s="1"/>
  <c r="E77" i="2"/>
  <c r="D77" i="2" s="1"/>
  <c r="E78" i="2"/>
  <c r="E81" i="2"/>
  <c r="C81" i="2"/>
  <c r="C78" i="2"/>
  <c r="C75" i="2"/>
  <c r="C69" i="2"/>
  <c r="B69" i="2"/>
  <c r="C66" i="2"/>
  <c r="B66" i="2"/>
  <c r="C61" i="2"/>
  <c r="B61" i="2"/>
  <c r="C51" i="2"/>
  <c r="B51" i="2"/>
  <c r="C43" i="2"/>
  <c r="B43" i="2"/>
  <c r="C35" i="2"/>
  <c r="B35" i="2"/>
  <c r="C25" i="2"/>
  <c r="B25" i="2"/>
  <c r="C15" i="2"/>
  <c r="B15" i="2"/>
  <c r="C9" i="2"/>
  <c r="B9" i="2"/>
  <c r="B25" i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F84" i="7" l="1"/>
  <c r="D74" i="7"/>
  <c r="D73" i="7"/>
  <c r="D84" i="7" s="1"/>
  <c r="D73" i="6"/>
  <c r="D84" i="6" s="1"/>
  <c r="D73" i="4"/>
  <c r="D84" i="4" s="1"/>
  <c r="D83" i="3"/>
  <c r="G84" i="3"/>
  <c r="E83" i="3"/>
  <c r="E84" i="3" s="1"/>
  <c r="E74" i="3"/>
  <c r="D73" i="3"/>
  <c r="D84" i="3" s="1"/>
  <c r="N73" i="2"/>
  <c r="N84" i="2" s="1"/>
  <c r="F73" i="2"/>
  <c r="G83" i="2"/>
  <c r="D75" i="2"/>
  <c r="M73" i="2"/>
  <c r="M84" i="2" s="1"/>
  <c r="F74" i="2"/>
  <c r="P73" i="2"/>
  <c r="P84" i="2" s="1"/>
  <c r="D78" i="2"/>
  <c r="D61" i="2"/>
  <c r="D69" i="2"/>
  <c r="E73" i="2"/>
  <c r="B73" i="2"/>
  <c r="B84" i="2" s="1"/>
  <c r="G73" i="2"/>
  <c r="H73" i="2"/>
  <c r="H84" i="2" s="1"/>
  <c r="J73" i="2"/>
  <c r="J84" i="2" s="1"/>
  <c r="K73" i="2"/>
  <c r="K84" i="2" s="1"/>
  <c r="L73" i="2"/>
  <c r="L84" i="2" s="1"/>
  <c r="I73" i="2"/>
  <c r="I84" i="2" s="1"/>
  <c r="O73" i="2"/>
  <c r="O84" i="2" s="1"/>
  <c r="D43" i="2"/>
  <c r="D66" i="2"/>
  <c r="D51" i="2"/>
  <c r="D35" i="2"/>
  <c r="D25" i="2"/>
  <c r="D15" i="2"/>
  <c r="E75" i="2"/>
  <c r="E83" i="2" s="1"/>
  <c r="G74" i="2"/>
  <c r="F83" i="2"/>
  <c r="C73" i="2"/>
  <c r="C84" i="2" s="1"/>
  <c r="E75" i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F84" i="2" l="1"/>
  <c r="D83" i="2"/>
  <c r="G84" i="2"/>
  <c r="D74" i="2"/>
  <c r="E84" i="2"/>
  <c r="E74" i="2"/>
  <c r="G84" i="1"/>
  <c r="E74" i="1"/>
  <c r="E84" i="1"/>
  <c r="F84" i="1"/>
  <c r="D74" i="1"/>
  <c r="D83" i="1"/>
  <c r="D84" i="1" s="1"/>
  <c r="D9" i="2"/>
  <c r="D73" i="2" s="1"/>
  <c r="D84" i="2" l="1"/>
</calcChain>
</file>

<file path=xl/sharedStrings.xml><?xml version="1.0" encoding="utf-8"?>
<sst xmlns="http://schemas.openxmlformats.org/spreadsheetml/2006/main" count="847" uniqueCount="149">
  <si>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</si>
  <si>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</si>
  <si>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</si>
  <si>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</si>
  <si>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</si>
  <si>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</si>
  <si>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</si>
  <si>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</si>
  <si>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</si>
  <si>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</si>
  <si>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</si>
  <si>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</si>
  <si>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</si>
  <si>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</si>
  <si>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</si>
  <si>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</si>
  <si>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</si>
  <si>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</si>
  <si>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</si>
  <si>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</si>
  <si>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</si>
  <si>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</si>
  <si>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</si>
  <si>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</si>
  <si>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</si>
  <si>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</si>
  <si>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</si>
  <si>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</si>
  <si>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</si>
  <si>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</si>
  <si>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</si>
  <si>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</si>
  <si>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</si>
  <si>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</si>
  <si>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</si>
  <si>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</si>
  <si>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</si>
  <si>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</si>
  <si>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</si>
  <si>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</si>
  <si>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</si>
  <si>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</si>
  <si>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</si>
  <si>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</si>
  <si>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</si>
  <si>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</si>
  <si>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</si>
  <si>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</si>
  <si>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</si>
  <si>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</si>
  <si>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</si>
  <si>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</si>
  <si>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</si>
  <si>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</si>
  <si>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</si>
  <si>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</si>
  <si>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</si>
  <si>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</si>
  <si>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</si>
  <si>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</si>
  <si>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</si>
  <si>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</si>
  <si>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</si>
  <si>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</si>
  <si>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</si>
  <si>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</si>
  <si>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</si>
  <si>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</si>
  <si>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</si>
  <si>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</si>
  <si>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</si>
  <si>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</si>
  <si>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</si>
  <si>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</si>
  <si>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</si>
  <si>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</si>
  <si>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</si>
  <si>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</si>
  <si>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</si>
  <si>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</si>
  <si>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</si>
  <si>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</si>
  <si>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</si>
  <si>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</si>
  <si>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</si>
  <si>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</si>
  <si>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</si>
  <si>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</si>
  <si>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</si>
  <si>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</si>
  <si>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</si>
  <si>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</si>
  <si>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</si>
  <si>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</si>
  <si>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</si>
  <si>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</si>
  <si>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</si>
  <si>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</si>
  <si>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</si>
  <si>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</si>
  <si>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</si>
  <si>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</si>
  <si>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</si>
  <si>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</si>
  <si>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</si>
  <si>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</si>
  <si>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</si>
  <si>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</si>
  <si>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</si>
  <si>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</si>
  <si>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</si>
  <si>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</si>
  <si>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 xml:space="preserve">Dra. Maritza Contreras </t>
  </si>
  <si>
    <t xml:space="preserve">Vicerrectora Administrativa y Financiera </t>
  </si>
  <si>
    <t>Año 2024</t>
  </si>
  <si>
    <t xml:space="preserve">  __________________________</t>
  </si>
  <si>
    <t>_________________________________________</t>
  </si>
  <si>
    <t>_______________________________</t>
  </si>
  <si>
    <t>Fuente: [SIGEF]</t>
  </si>
  <si>
    <t>Fecha de registro: hasta el 31 de enero 2024</t>
  </si>
  <si>
    <t>Fecha de imputación: hasta el 31 de enero 2024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</si>
  <si>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</si>
  <si>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</si>
  <si>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</si>
  <si>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</si>
  <si>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</si>
  <si>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>Fecha de registro: hasta el 29 de febrero 2024</t>
  </si>
  <si>
    <t>Fecha de imputación: hasta el 29 de febrero 2024</t>
  </si>
  <si>
    <t>Fecha de imputación: hasta el 31 de marzo 2024</t>
  </si>
  <si>
    <t>Fecha de registro: hasta el 31 de marzo 2024</t>
  </si>
  <si>
    <t xml:space="preserve">                              Licda. Claudia Quiterio </t>
  </si>
  <si>
    <t xml:space="preserve">                             Directora Financiera </t>
  </si>
  <si>
    <t xml:space="preserve">                                    _______________________________</t>
  </si>
  <si>
    <t>Fecha de registro: hasta el 30 de Aabril 2024</t>
  </si>
  <si>
    <t>Fecha de imputación: hasta el 30 de abril 2024</t>
  </si>
  <si>
    <t xml:space="preserve">                                                                                   Licda. Claudia Quiterio </t>
  </si>
  <si>
    <t xml:space="preserve">                                                                                    Directora Financiera </t>
  </si>
  <si>
    <t xml:space="preserve">                                                                               _______________________________</t>
  </si>
  <si>
    <t>Fecha de imputación: hasta el 31 de mayo 2024</t>
  </si>
  <si>
    <t>Fecha de registro: hasta el 31 de mayo 2024</t>
  </si>
  <si>
    <t xml:space="preserve">         __________________________</t>
  </si>
  <si>
    <t xml:space="preserve">              Licda. Yenny Hernandez</t>
  </si>
  <si>
    <t xml:space="preserve">           Encargada de Presupuesto</t>
  </si>
  <si>
    <t>Fecha de registro: hasta el 30 de junio 2024</t>
  </si>
  <si>
    <t>Fecha de imputación: hasta el 30 de junio 2024</t>
  </si>
  <si>
    <t xml:space="preserve">                  </t>
  </si>
  <si>
    <t xml:space="preserve">                                                                                    </t>
  </si>
  <si>
    <t xml:space="preserve">  Licda. Claudia Quiterio </t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</si>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</sst>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0</xdr:row>
      <xdr:rowOff>67065</xdr:rowOff>
    </xdr:from>
    <xdr:ext cx="15716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028AC370-A35A-429D-AAC7-F02DAAA7C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7065"/>
          <a:ext cx="15716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2790824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3823513-0C49-445B-82B8-C7AD1D5C85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90824" cy="16192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0</xdr:row>
      <xdr:rowOff>28575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854C509C-7E98-44CA-9CC0-0D358F4FB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285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3162300</xdr:colOff>
      <xdr:row>6</xdr:row>
      <xdr:rowOff>9526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8392E7D8-6BFC-4B4D-A6F7-C65F23847C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162300" cy="1724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0</xdr:row>
      <xdr:rowOff>38100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7F9CB453-B582-4BC1-8548-F13799BE1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0" y="38100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3333750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940C5E3D-0D3F-4BEA-935E-99E9C6A2F1B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333750" cy="1704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0</xdr:row>
      <xdr:rowOff>66675</xdr:rowOff>
    </xdr:from>
    <xdr:ext cx="1647825" cy="1352160"/>
    <xdr:pic>
      <xdr:nvPicPr>
        <xdr:cNvPr id="2" name="image2.png">
          <a:extLst>
            <a:ext uri="{FF2B5EF4-FFF2-40B4-BE49-F238E27FC236}">
              <a16:creationId xmlns:a16="http://schemas.microsoft.com/office/drawing/2014/main" id="{D93C94E4-8D29-4905-B59B-06D4B91CA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3700" y="66675"/>
          <a:ext cx="1647825" cy="135216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2</xdr:rowOff>
    </xdr:from>
    <xdr:to>
      <xdr:col>0</xdr:col>
      <xdr:colOff>3609974</xdr:colOff>
      <xdr:row>5</xdr:row>
      <xdr:rowOff>104775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64488902-5C63-4A22-8A8F-EEDE1C6CFE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3609974" cy="15811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847725</xdr:colOff>
      <xdr:row>0</xdr:row>
      <xdr:rowOff>47624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0C0C83E3-7F0A-4F34-BAFD-BC300DFDB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4762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4133850</xdr:colOff>
      <xdr:row>5</xdr:row>
      <xdr:rowOff>209548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C56A9AEB-B175-4B33-B8DB-78E441AC99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3850" cy="168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800100</xdr:colOff>
      <xdr:row>0</xdr:row>
      <xdr:rowOff>28574</xdr:rowOff>
    </xdr:from>
    <xdr:ext cx="1647825" cy="1381125"/>
    <xdr:pic>
      <xdr:nvPicPr>
        <xdr:cNvPr id="2" name="image2.png">
          <a:extLst>
            <a:ext uri="{FF2B5EF4-FFF2-40B4-BE49-F238E27FC236}">
              <a16:creationId xmlns:a16="http://schemas.microsoft.com/office/drawing/2014/main" id="{5E8DBF70-28BA-4EAD-AB5D-C6DA4A78D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53925" y="28574"/>
          <a:ext cx="1647825" cy="138112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4152900</xdr:colOff>
      <xdr:row>5</xdr:row>
      <xdr:rowOff>190500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93A03D9-344B-40CB-AAF1-6AD86EC16D2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52900" cy="166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51" t="s">
        <v>0</v>
      </c>
      <c r="B1" s="51"/>
      <c r="C1" s="51"/>
    </row>
    <row r="2" spans="1:23" s="1" customFormat="1" ht="23.25" customHeight="1" x14ac:dyDescent="0.25">
      <c r="A2" s="51" t="s">
        <v>1</v>
      </c>
      <c r="B2" s="51"/>
      <c r="C2" s="51"/>
    </row>
    <row r="3" spans="1:23" s="2" customFormat="1" ht="23.25" x14ac:dyDescent="0.25">
      <c r="A3" s="51" t="s">
        <v>114</v>
      </c>
      <c r="B3" s="51"/>
      <c r="C3" s="5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51" t="s">
        <v>2</v>
      </c>
      <c r="B4" s="51"/>
      <c r="C4" s="5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52" t="s">
        <v>3</v>
      </c>
      <c r="B5" s="52"/>
      <c r="C5" s="5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53" t="s">
        <v>4</v>
      </c>
      <c r="C6" s="53"/>
      <c r="D6" s="48" t="s">
        <v>5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23" s="13" customFormat="1" ht="15.75" x14ac:dyDescent="0.25">
      <c r="A8" s="12" t="s">
        <v>22</v>
      </c>
      <c r="B8" s="12"/>
      <c r="C8" s="12"/>
      <c r="D8" s="12"/>
      <c r="E8" s="12"/>
    </row>
    <row r="9" spans="1:23" ht="15.75" x14ac:dyDescent="0.25">
      <c r="A9" s="14" t="s">
        <v>23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24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25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26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27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28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30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46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53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54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61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62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63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64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66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67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68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69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70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71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72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73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74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76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77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78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79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81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82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84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85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86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88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90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91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92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93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94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7" t="s">
        <v>99</v>
      </c>
      <c r="B85" s="47"/>
      <c r="C85" s="47"/>
    </row>
    <row r="86" spans="1:16" x14ac:dyDescent="0.25">
      <c r="A86" s="50" t="s">
        <v>100</v>
      </c>
      <c r="B86" s="50"/>
      <c r="C86" s="50"/>
      <c r="D86" s="34"/>
    </row>
    <row r="87" spans="1:16" x14ac:dyDescent="0.25">
      <c r="A87" s="47" t="s">
        <v>101</v>
      </c>
      <c r="B87" s="47"/>
      <c r="C87" s="47"/>
      <c r="D87" s="35"/>
    </row>
    <row r="88" spans="1:16" ht="28.5" customHeight="1" x14ac:dyDescent="0.25">
      <c r="A88" s="47" t="s">
        <v>102</v>
      </c>
      <c r="B88" s="47"/>
      <c r="C88" s="47"/>
      <c r="D88" s="35"/>
    </row>
    <row r="89" spans="1:16" x14ac:dyDescent="0.25">
      <c r="A89" s="50" t="s">
        <v>103</v>
      </c>
      <c r="B89" s="50"/>
      <c r="C89" s="50"/>
      <c r="D89" s="34"/>
    </row>
    <row r="90" spans="1:16" x14ac:dyDescent="0.25">
      <c r="A90" s="47" t="s">
        <v>104</v>
      </c>
      <c r="B90" s="47"/>
      <c r="C90" s="47"/>
      <c r="D90" s="36"/>
    </row>
    <row r="91" spans="1:16" x14ac:dyDescent="0.25">
      <c r="A91" s="47" t="s">
        <v>105</v>
      </c>
      <c r="B91" s="47"/>
      <c r="C91" s="47"/>
      <c r="D91" s="35"/>
    </row>
    <row r="92" spans="1:16" x14ac:dyDescent="0.25">
      <c r="A92" s="37"/>
      <c r="B92"/>
      <c r="C92"/>
      <c r="D92" s="35"/>
    </row>
    <row r="93" spans="1:16" x14ac:dyDescent="0.25">
      <c r="A93" s="38" t="s">
        <v>115</v>
      </c>
      <c r="B93" s="44" t="s">
        <v>106</v>
      </c>
      <c r="C93" s="44"/>
      <c r="E93" s="39"/>
      <c r="F93" s="39"/>
      <c r="G93" s="39"/>
      <c r="H93" s="39"/>
      <c r="I93" s="39"/>
      <c r="J93" s="39"/>
      <c r="K93" s="39"/>
      <c r="L93" s="39"/>
      <c r="M93" s="46" t="s">
        <v>107</v>
      </c>
      <c r="N93" s="46"/>
      <c r="O93" s="46"/>
      <c r="P93" s="46"/>
    </row>
    <row r="94" spans="1:16" x14ac:dyDescent="0.25">
      <c r="A94" s="38" t="s">
        <v>108</v>
      </c>
      <c r="B94" s="44" t="s">
        <v>109</v>
      </c>
      <c r="C94" s="44"/>
      <c r="E94" s="38"/>
      <c r="F94" s="38"/>
      <c r="H94" s="38"/>
      <c r="J94" s="38"/>
      <c r="K94" s="38"/>
      <c r="L94" s="38"/>
      <c r="M94" s="44" t="s">
        <v>109</v>
      </c>
      <c r="N94" s="44"/>
      <c r="O94" s="44"/>
      <c r="P94" s="44"/>
    </row>
    <row r="95" spans="1:16" x14ac:dyDescent="0.25">
      <c r="A95" s="38" t="s">
        <v>110</v>
      </c>
      <c r="B95" s="44" t="s">
        <v>111</v>
      </c>
      <c r="C95" s="44"/>
      <c r="E95" s="38"/>
      <c r="F95" s="38"/>
      <c r="H95" s="38"/>
      <c r="J95" s="38"/>
      <c r="K95" s="38"/>
      <c r="L95" s="38"/>
      <c r="M95" s="44" t="s">
        <v>111</v>
      </c>
      <c r="N95" s="44"/>
      <c r="O95" s="44"/>
      <c r="P95" s="44"/>
    </row>
    <row r="96" spans="1:16" x14ac:dyDescent="0.25">
      <c r="F96" s="40"/>
    </row>
    <row r="97" spans="1:13" x14ac:dyDescent="0.25">
      <c r="A97" s="46" t="s">
        <v>116</v>
      </c>
      <c r="B97" s="46"/>
      <c r="C97" s="46"/>
    </row>
    <row r="98" spans="1:13" x14ac:dyDescent="0.25">
      <c r="A98" s="45" t="s">
        <v>112</v>
      </c>
      <c r="B98" s="45"/>
      <c r="C98" s="45"/>
      <c r="D98" s="41"/>
      <c r="E98" s="41"/>
      <c r="F98" s="41"/>
      <c r="G98" s="41"/>
      <c r="H98" s="41"/>
      <c r="I98" s="41"/>
      <c r="J98" s="41"/>
      <c r="K98" s="41"/>
      <c r="L98" s="41"/>
      <c r="M98" s="41"/>
    </row>
    <row r="99" spans="1:13" x14ac:dyDescent="0.25">
      <c r="A99" s="45" t="s">
        <v>113</v>
      </c>
      <c r="B99" s="45"/>
      <c r="C99" s="45"/>
      <c r="D99" s="41"/>
      <c r="E99" s="41"/>
      <c r="F99" s="41"/>
      <c r="G99" s="41"/>
      <c r="H99" s="41"/>
      <c r="I99" s="41"/>
      <c r="J99" s="41"/>
      <c r="K99" s="41"/>
      <c r="L99" s="41"/>
      <c r="M99" s="41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A89:C89"/>
    <mergeCell ref="A1:C1"/>
    <mergeCell ref="A2:C2"/>
    <mergeCell ref="A3:C3"/>
    <mergeCell ref="A4:C4"/>
    <mergeCell ref="A5:C5"/>
    <mergeCell ref="B6:C6"/>
    <mergeCell ref="D6:P6"/>
    <mergeCell ref="A85:C85"/>
    <mergeCell ref="A86:C86"/>
    <mergeCell ref="A87:C87"/>
    <mergeCell ref="A88:C88"/>
    <mergeCell ref="A90:C90"/>
    <mergeCell ref="A91:C91"/>
    <mergeCell ref="B93:C93"/>
    <mergeCell ref="M93:P93"/>
    <mergeCell ref="B94:C94"/>
    <mergeCell ref="M94:P94"/>
    <mergeCell ref="B95:C95"/>
    <mergeCell ref="M95:P95"/>
    <mergeCell ref="A98:C98"/>
    <mergeCell ref="A99:C99"/>
    <mergeCell ref="A97:C9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7420-463A-41AF-A109-C9F3A1814CA7}">
  <dimension ref="A1:P103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5" width="15.7109375" style="16" customWidth="1"/>
    <col min="6" max="6" width="12.85546875" style="16" hidden="1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</row>
    <row r="3" spans="1:16" s="2" customFormat="1" ht="23.25" x14ac:dyDescent="0.25">
      <c r="A3" s="51" t="s">
        <v>114</v>
      </c>
      <c r="B3" s="51"/>
      <c r="C3" s="51"/>
      <c r="D3" s="51"/>
      <c r="E3" s="5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2</v>
      </c>
      <c r="B4" s="51"/>
      <c r="C4" s="51"/>
      <c r="D4" s="51"/>
      <c r="E4" s="5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3</v>
      </c>
      <c r="B5" s="52"/>
      <c r="C5" s="52"/>
      <c r="D5" s="52"/>
      <c r="E5" s="52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4</v>
      </c>
      <c r="C6" s="53"/>
      <c r="D6" s="48" t="s">
        <v>5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23956551.870000001</v>
      </c>
      <c r="E9" s="15">
        <f t="shared" si="0"/>
        <v>23956551.870000001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20003850</v>
      </c>
      <c r="E10" s="18">
        <v>20003850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906000</v>
      </c>
      <c r="E11" s="18">
        <v>906000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3046701.87</v>
      </c>
      <c r="E14" s="18">
        <v>3046701.87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" si="2">SUM(D16:D24)</f>
        <v>185253.77</v>
      </c>
      <c r="E15" s="15">
        <f t="shared" ref="E15:P15" si="3">SUM(E16:E24)</f>
        <v>185253.77</v>
      </c>
      <c r="F15" s="15">
        <f t="shared" si="3"/>
        <v>0</v>
      </c>
      <c r="G15" s="15">
        <f t="shared" si="3"/>
        <v>0</v>
      </c>
      <c r="H15" s="15">
        <f t="shared" si="3"/>
        <v>0</v>
      </c>
      <c r="I15" s="15">
        <f t="shared" si="3"/>
        <v>0</v>
      </c>
      <c r="J15" s="15">
        <f t="shared" si="3"/>
        <v>0</v>
      </c>
      <c r="K15" s="15">
        <f t="shared" si="3"/>
        <v>0</v>
      </c>
      <c r="L15" s="15">
        <f t="shared" si="3"/>
        <v>0</v>
      </c>
      <c r="M15" s="15">
        <f t="shared" si="3"/>
        <v>0</v>
      </c>
      <c r="N15" s="15">
        <f t="shared" si="3"/>
        <v>0</v>
      </c>
      <c r="O15" s="15">
        <f t="shared" si="3"/>
        <v>0</v>
      </c>
      <c r="P15" s="15">
        <f t="shared" si="3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185253.77</v>
      </c>
      <c r="E16" s="18">
        <v>185253.77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4">SUM(E17:P17)</f>
        <v>0</v>
      </c>
      <c r="E17" s="18">
        <v>0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4"/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4"/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4"/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4"/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4"/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4"/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4"/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" si="5">SUM(D26:D34)</f>
        <v>0</v>
      </c>
      <c r="E25" s="15">
        <f t="shared" ref="E25:P25" si="6">SUM(E26:E34)</f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  <c r="I25" s="15">
        <f t="shared" si="6"/>
        <v>0</v>
      </c>
      <c r="J25" s="15">
        <f t="shared" si="6"/>
        <v>0</v>
      </c>
      <c r="K25" s="15">
        <f t="shared" si="6"/>
        <v>0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7">SUM(E27:P27)</f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7"/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7"/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7"/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7"/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7"/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7"/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7"/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" si="8">SUM(D36:D42)</f>
        <v>0</v>
      </c>
      <c r="E35" s="21">
        <f t="shared" ref="E35:P35" si="9">SUM(E36:E42)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9"/>
        <v>0</v>
      </c>
      <c r="O35" s="15">
        <f t="shared" si="9"/>
        <v>0</v>
      </c>
      <c r="P35" s="15">
        <f t="shared" si="9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10">SUM(E37:P37)</f>
        <v>0</v>
      </c>
      <c r="E37" s="19"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10"/>
        <v>0</v>
      </c>
      <c r="E38" s="19"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10"/>
        <v>0</v>
      </c>
      <c r="E39" s="19"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10"/>
        <v>0</v>
      </c>
      <c r="E40" s="19"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10"/>
        <v>0</v>
      </c>
      <c r="E41" s="19"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10"/>
        <v>0</v>
      </c>
      <c r="E42" s="19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" si="11">SUM(D44:D50)</f>
        <v>0</v>
      </c>
      <c r="E43" s="21">
        <f t="shared" ref="E43:P43" si="12">SUM(E44:E50)</f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12"/>
        <v>0</v>
      </c>
      <c r="O43" s="15">
        <f t="shared" si="12"/>
        <v>0</v>
      </c>
      <c r="P43" s="15">
        <f t="shared" si="12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13">SUM(E45:P45)</f>
        <v>0</v>
      </c>
      <c r="E45" s="19"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13"/>
        <v>0</v>
      </c>
      <c r="E46" s="19">
        <v>0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13"/>
        <v>0</v>
      </c>
      <c r="E47" s="19"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13"/>
        <v>0</v>
      </c>
      <c r="E48" s="19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13"/>
        <v>0</v>
      </c>
      <c r="E49" s="19"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13"/>
        <v>0</v>
      </c>
      <c r="E50" s="19">
        <v>0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" si="14">SUM(D52:D60)</f>
        <v>0</v>
      </c>
      <c r="E51" s="15">
        <f t="shared" ref="E51:P51" si="15">SUM(E52:E60)</f>
        <v>0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0</v>
      </c>
      <c r="J51" s="15">
        <f t="shared" si="15"/>
        <v>0</v>
      </c>
      <c r="K51" s="15">
        <f t="shared" si="15"/>
        <v>0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 t="shared" si="15"/>
        <v>0</v>
      </c>
      <c r="P51" s="15">
        <f t="shared" si="15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6">SUM(E53:P53)</f>
        <v>0</v>
      </c>
      <c r="E53" s="18"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6"/>
        <v>0</v>
      </c>
      <c r="E54" s="18"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6"/>
        <v>0</v>
      </c>
      <c r="E55" s="18"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6"/>
        <v>0</v>
      </c>
      <c r="E56" s="18"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6"/>
        <v>0</v>
      </c>
      <c r="E57" s="18">
        <v>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6"/>
        <v>0</v>
      </c>
      <c r="E58" s="18">
        <v>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6"/>
        <v>0</v>
      </c>
      <c r="E59" s="18">
        <v>0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6"/>
        <v>0</v>
      </c>
      <c r="E60" s="18">
        <v>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" si="17">SUM(D62:D65)</f>
        <v>0</v>
      </c>
      <c r="E61" s="21">
        <f t="shared" ref="E61:P61" si="18">SUM(E62:E65)</f>
        <v>0</v>
      </c>
      <c r="F61" s="15">
        <f t="shared" si="18"/>
        <v>0</v>
      </c>
      <c r="G61" s="15">
        <f t="shared" si="18"/>
        <v>0</v>
      </c>
      <c r="H61" s="15">
        <f t="shared" si="18"/>
        <v>0</v>
      </c>
      <c r="I61" s="15">
        <f t="shared" si="18"/>
        <v>0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 t="shared" si="18"/>
        <v>0</v>
      </c>
      <c r="O61" s="15">
        <f t="shared" si="18"/>
        <v>0</v>
      </c>
      <c r="P61" s="15">
        <f t="shared" si="18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9">SUM(E63:P63)</f>
        <v>0</v>
      </c>
      <c r="E63" s="19">
        <v>0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9"/>
        <v>0</v>
      </c>
      <c r="E64" s="19">
        <v>0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9"/>
        <v>0</v>
      </c>
      <c r="E65" s="19">
        <v>0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" si="20">SUM(D67:D68)</f>
        <v>0</v>
      </c>
      <c r="E66" s="21">
        <f t="shared" ref="E66:P66" si="21">SUM(E67:E68)</f>
        <v>0</v>
      </c>
      <c r="F66" s="15">
        <f t="shared" si="21"/>
        <v>0</v>
      </c>
      <c r="G66" s="15">
        <f t="shared" si="21"/>
        <v>0</v>
      </c>
      <c r="H66" s="15">
        <f t="shared" si="21"/>
        <v>0</v>
      </c>
      <c r="I66" s="15">
        <f t="shared" si="21"/>
        <v>0</v>
      </c>
      <c r="J66" s="15">
        <f t="shared" si="21"/>
        <v>0</v>
      </c>
      <c r="K66" s="15">
        <f t="shared" si="21"/>
        <v>0</v>
      </c>
      <c r="L66" s="15">
        <f t="shared" si="21"/>
        <v>0</v>
      </c>
      <c r="M66" s="15">
        <f t="shared" si="21"/>
        <v>0</v>
      </c>
      <c r="N66" s="15">
        <f t="shared" si="21"/>
        <v>0</v>
      </c>
      <c r="O66" s="15">
        <f t="shared" si="21"/>
        <v>0</v>
      </c>
      <c r="P66" s="15">
        <f t="shared" si="21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" si="22">SUM(D70:D72)</f>
        <v>0</v>
      </c>
      <c r="E69" s="21">
        <f t="shared" ref="E69:P69" si="23">SUM(E70:E72)</f>
        <v>0</v>
      </c>
      <c r="F69" s="21">
        <f t="shared" si="23"/>
        <v>0</v>
      </c>
      <c r="G69" s="21">
        <f t="shared" si="23"/>
        <v>0</v>
      </c>
      <c r="H69" s="21">
        <f t="shared" si="23"/>
        <v>0</v>
      </c>
      <c r="I69" s="21">
        <f t="shared" si="23"/>
        <v>0</v>
      </c>
      <c r="J69" s="21">
        <f t="shared" si="23"/>
        <v>0</v>
      </c>
      <c r="K69" s="21">
        <f t="shared" si="23"/>
        <v>0</v>
      </c>
      <c r="L69" s="21">
        <f t="shared" si="23"/>
        <v>0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24">SUM(E71:P71)</f>
        <v>0</v>
      </c>
      <c r="E71" s="19">
        <v>0</v>
      </c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24"/>
        <v>0</v>
      </c>
      <c r="E72" s="23">
        <v>0</v>
      </c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" si="25">SUM(D9+D15+D25+D35+D43+D51+D66+D70)</f>
        <v>24141805.640000001</v>
      </c>
      <c r="E73" s="25">
        <f t="shared" ref="E73:P73" si="26">SUM(E9+E15+E25+E35+E43+E51+E66+E70)</f>
        <v>24141805.640000001</v>
      </c>
      <c r="F73" s="25">
        <f t="shared" si="26"/>
        <v>0</v>
      </c>
      <c r="G73" s="25">
        <f t="shared" si="26"/>
        <v>0</v>
      </c>
      <c r="H73" s="25">
        <f t="shared" si="26"/>
        <v>0</v>
      </c>
      <c r="I73" s="25">
        <f t="shared" si="26"/>
        <v>0</v>
      </c>
      <c r="J73" s="25">
        <f t="shared" si="26"/>
        <v>0</v>
      </c>
      <c r="K73" s="25">
        <f t="shared" si="26"/>
        <v>0</v>
      </c>
      <c r="L73" s="25">
        <f t="shared" si="26"/>
        <v>0</v>
      </c>
      <c r="M73" s="25">
        <f t="shared" si="26"/>
        <v>0</v>
      </c>
      <c r="N73" s="25">
        <f t="shared" si="26"/>
        <v>0</v>
      </c>
      <c r="O73" s="25">
        <f t="shared" si="26"/>
        <v>0</v>
      </c>
      <c r="P73" s="25">
        <f t="shared" si="26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27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28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9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9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30">SUM(C79:C80)</f>
        <v>0</v>
      </c>
      <c r="D78" s="21">
        <f t="shared" si="30"/>
        <v>0</v>
      </c>
      <c r="E78" s="21">
        <f t="shared" si="30"/>
        <v>0</v>
      </c>
      <c r="F78" s="15">
        <f t="shared" si="30"/>
        <v>0</v>
      </c>
      <c r="G78" s="15">
        <f t="shared" si="30"/>
        <v>0</v>
      </c>
      <c r="H78" s="15">
        <f t="shared" si="30"/>
        <v>0</v>
      </c>
      <c r="I78" s="15">
        <f t="shared" si="30"/>
        <v>0</v>
      </c>
      <c r="J78" s="15">
        <f t="shared" si="30"/>
        <v>0</v>
      </c>
      <c r="K78" s="15">
        <f t="shared" si="30"/>
        <v>0</v>
      </c>
      <c r="L78" s="15">
        <f t="shared" si="30"/>
        <v>0</v>
      </c>
      <c r="M78" s="15">
        <f t="shared" si="30"/>
        <v>0</v>
      </c>
      <c r="N78" s="15">
        <f t="shared" si="30"/>
        <v>0</v>
      </c>
      <c r="O78" s="15">
        <f t="shared" si="30"/>
        <v>0</v>
      </c>
      <c r="P78" s="15">
        <f t="shared" si="30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31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31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32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33">SUM(D75+D78+D81)</f>
        <v>0</v>
      </c>
      <c r="E83" s="30">
        <f t="shared" si="33"/>
        <v>0</v>
      </c>
      <c r="F83" s="30">
        <f t="shared" si="33"/>
        <v>0</v>
      </c>
      <c r="G83" s="30">
        <f t="shared" si="33"/>
        <v>0</v>
      </c>
      <c r="H83" s="30">
        <f t="shared" si="33"/>
        <v>0</v>
      </c>
      <c r="I83" s="30">
        <f t="shared" si="33"/>
        <v>0</v>
      </c>
      <c r="J83" s="30">
        <f t="shared" si="33"/>
        <v>0</v>
      </c>
      <c r="K83" s="30">
        <f t="shared" si="33"/>
        <v>0</v>
      </c>
      <c r="L83" s="30">
        <f t="shared" si="33"/>
        <v>0</v>
      </c>
      <c r="M83" s="30">
        <f t="shared" si="33"/>
        <v>0</v>
      </c>
      <c r="N83" s="30">
        <f t="shared" si="33"/>
        <v>0</v>
      </c>
      <c r="O83" s="30">
        <f t="shared" si="33"/>
        <v>0</v>
      </c>
      <c r="P83" s="30">
        <f t="shared" si="33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34">SUM(D73+D83)</f>
        <v>24141805.640000001</v>
      </c>
      <c r="E84" s="32">
        <f t="shared" ref="E84:K84" si="35">SUM(E73+E83)</f>
        <v>24141805.640000001</v>
      </c>
      <c r="F84" s="32">
        <f t="shared" si="35"/>
        <v>0</v>
      </c>
      <c r="G84" s="32">
        <f t="shared" si="35"/>
        <v>0</v>
      </c>
      <c r="H84" s="32">
        <f t="shared" si="35"/>
        <v>0</v>
      </c>
      <c r="I84" s="32">
        <f t="shared" si="35"/>
        <v>0</v>
      </c>
      <c r="J84" s="32">
        <f t="shared" si="35"/>
        <v>0</v>
      </c>
      <c r="K84" s="32">
        <f t="shared" si="35"/>
        <v>0</v>
      </c>
      <c r="L84" s="32">
        <f t="shared" si="34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119</v>
      </c>
      <c r="B86"/>
      <c r="C86"/>
      <c r="D86" s="34"/>
    </row>
    <row r="87" spans="1:16" ht="15" customHeight="1" x14ac:dyDescent="0.25">
      <c r="A87" t="s">
        <v>120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7"/>
      <c r="B96"/>
      <c r="C96"/>
      <c r="D96" s="35"/>
    </row>
    <row r="97" spans="1:16" x14ac:dyDescent="0.25">
      <c r="A97" s="38" t="s">
        <v>115</v>
      </c>
      <c r="B97" s="38"/>
      <c r="C97" s="38"/>
      <c r="D97" s="44" t="s">
        <v>117</v>
      </c>
      <c r="E97" s="44"/>
      <c r="F97" s="39"/>
      <c r="G97" s="39"/>
      <c r="H97" s="39"/>
      <c r="I97" s="39"/>
      <c r="J97" s="39"/>
      <c r="K97" s="39"/>
      <c r="L97" s="39"/>
      <c r="M97" s="46" t="s">
        <v>107</v>
      </c>
      <c r="N97" s="46"/>
      <c r="O97" s="46"/>
      <c r="P97" s="46"/>
    </row>
    <row r="98" spans="1:16" x14ac:dyDescent="0.25">
      <c r="A98" s="38" t="s">
        <v>108</v>
      </c>
      <c r="B98" s="38"/>
      <c r="C98" s="38"/>
      <c r="D98" s="44" t="s">
        <v>109</v>
      </c>
      <c r="E98" s="44"/>
      <c r="F98" s="38"/>
      <c r="H98" s="38"/>
      <c r="J98" s="38"/>
      <c r="K98" s="38"/>
      <c r="L98" s="38"/>
      <c r="M98" s="44" t="s">
        <v>109</v>
      </c>
      <c r="N98" s="44"/>
      <c r="O98" s="44"/>
      <c r="P98" s="44"/>
    </row>
    <row r="99" spans="1:16" x14ac:dyDescent="0.25">
      <c r="A99" s="38" t="s">
        <v>110</v>
      </c>
      <c r="B99" s="38"/>
      <c r="C99" s="38"/>
      <c r="D99" s="44" t="s">
        <v>111</v>
      </c>
      <c r="E99" s="44"/>
      <c r="F99" s="38"/>
      <c r="H99" s="38"/>
      <c r="J99" s="38"/>
      <c r="K99" s="38"/>
      <c r="L99" s="38"/>
      <c r="M99" s="44" t="s">
        <v>111</v>
      </c>
      <c r="N99" s="44"/>
      <c r="O99" s="44"/>
      <c r="P99" s="44"/>
    </row>
    <row r="100" spans="1:16" x14ac:dyDescent="0.25">
      <c r="F100" s="40"/>
    </row>
    <row r="101" spans="1:16" x14ac:dyDescent="0.25">
      <c r="A101" s="46" t="s">
        <v>116</v>
      </c>
      <c r="B101" s="46"/>
      <c r="C101" s="46"/>
      <c r="D101" s="46"/>
      <c r="E101" s="46"/>
    </row>
    <row r="102" spans="1:16" x14ac:dyDescent="0.25">
      <c r="A102" s="45" t="s">
        <v>112</v>
      </c>
      <c r="B102" s="45"/>
      <c r="C102" s="45"/>
      <c r="D102" s="45"/>
      <c r="E102" s="45"/>
      <c r="F102" s="41"/>
      <c r="G102" s="41"/>
      <c r="H102" s="41"/>
      <c r="I102" s="41"/>
      <c r="J102" s="41"/>
      <c r="K102" s="41"/>
      <c r="L102" s="41"/>
      <c r="M102" s="41"/>
    </row>
    <row r="103" spans="1:16" x14ac:dyDescent="0.25">
      <c r="A103" s="45" t="s">
        <v>113</v>
      </c>
      <c r="B103" s="45"/>
      <c r="C103" s="45"/>
      <c r="D103" s="45"/>
      <c r="E103" s="45"/>
      <c r="F103" s="41"/>
      <c r="G103" s="41"/>
      <c r="H103" s="41"/>
      <c r="I103" s="41"/>
      <c r="J103" s="41"/>
      <c r="K103" s="41"/>
      <c r="L103" s="41"/>
      <c r="M103" s="41"/>
    </row>
  </sheetData>
  <sheetProtection algorithmName="SHA-512" hashValue="AZRL6kgVtqrIFTB569NazCAQieChNmZ0vUYuln7H+41GmDHgFJ9SxktRxVS8FhXr3JXH9hlKjwm0ZmK8IW6USA==" saltValue="C7AnlgM9kODOQeu4dqXBQA==" spinCount="100000" sheet="1" formatCells="0" formatColumns="0" formatRows="0" insertColumns="0" insertRows="0" insertHyperlinks="0" deleteColumns="0" deleteRows="0" sort="0" autoFilter="0" pivotTables="0"/>
  <mergeCells count="16">
    <mergeCell ref="A101:E101"/>
    <mergeCell ref="A102:E102"/>
    <mergeCell ref="A103:E103"/>
    <mergeCell ref="A5:E5"/>
    <mergeCell ref="D97:E97"/>
    <mergeCell ref="D98:E98"/>
    <mergeCell ref="D99:E99"/>
    <mergeCell ref="A1:E1"/>
    <mergeCell ref="A2:E2"/>
    <mergeCell ref="A3:E3"/>
    <mergeCell ref="A4:E4"/>
    <mergeCell ref="M99:P99"/>
    <mergeCell ref="M97:P97"/>
    <mergeCell ref="M98:P98"/>
    <mergeCell ref="D6:P6"/>
    <mergeCell ref="B6:C6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CF2D-56B5-4C76-B15E-AB403CD42557}"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5" width="14.140625" style="16" bestFit="1" customWidth="1"/>
    <col min="6" max="6" width="14.140625" style="16" customWidth="1"/>
    <col min="7" max="7" width="11.140625" style="16" hidden="1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</row>
    <row r="3" spans="1:16" s="2" customFormat="1" ht="23.25" x14ac:dyDescent="0.25">
      <c r="A3" s="51" t="s">
        <v>114</v>
      </c>
      <c r="B3" s="51"/>
      <c r="C3" s="51"/>
      <c r="D3" s="51"/>
      <c r="E3" s="51"/>
      <c r="F3" s="5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2</v>
      </c>
      <c r="B4" s="51"/>
      <c r="C4" s="51"/>
      <c r="D4" s="51"/>
      <c r="E4" s="51"/>
      <c r="F4" s="5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3</v>
      </c>
      <c r="B5" s="52"/>
      <c r="C5" s="52"/>
      <c r="D5" s="52"/>
      <c r="E5" s="52"/>
      <c r="F5" s="52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4</v>
      </c>
      <c r="C6" s="53"/>
      <c r="D6" s="48" t="s">
        <v>5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74866131.49000001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63483299.950000003</v>
      </c>
      <c r="E10" s="18">
        <v>20003850</v>
      </c>
      <c r="F10" s="18">
        <v>43479449.950000003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1812000</v>
      </c>
      <c r="E11" s="18">
        <v>906000</v>
      </c>
      <c r="F11" s="18">
        <v>906000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9570831.5399999991</v>
      </c>
      <c r="E14" s="18">
        <v>3046701.87</v>
      </c>
      <c r="F14" s="18">
        <v>6524129.6699999999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10696793.68</v>
      </c>
      <c r="E15" s="15">
        <f t="shared" si="2"/>
        <v>185253.77</v>
      </c>
      <c r="F15" s="15">
        <f t="shared" si="2"/>
        <v>10511539.91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7588043.6799999997</v>
      </c>
      <c r="E16" s="18">
        <v>185253.77</v>
      </c>
      <c r="F16" s="18">
        <v>7402789.9100000001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0</v>
      </c>
      <c r="E20" s="18">
        <v>0</v>
      </c>
      <c r="F20" s="18">
        <v>0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0</v>
      </c>
      <c r="E22" s="18">
        <v>0</v>
      </c>
      <c r="F22" s="18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0</v>
      </c>
      <c r="E23" s="18">
        <v>0</v>
      </c>
      <c r="F23" s="18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91544.4</v>
      </c>
      <c r="E25" s="15">
        <f t="shared" si="4"/>
        <v>0</v>
      </c>
      <c r="F25" s="15">
        <f t="shared" si="4"/>
        <v>91544.4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0</v>
      </c>
      <c r="E26" s="18">
        <v>0</v>
      </c>
      <c r="F26" s="18">
        <v>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0</v>
      </c>
      <c r="E27" s="18">
        <v>0</v>
      </c>
      <c r="F27" s="18">
        <v>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0</v>
      </c>
      <c r="E31" s="18">
        <v>0</v>
      </c>
      <c r="F31" s="18">
        <v>0</v>
      </c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0</v>
      </c>
      <c r="E32" s="18">
        <v>0</v>
      </c>
      <c r="F32" s="18">
        <v>0</v>
      </c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0</v>
      </c>
      <c r="E34" s="18">
        <v>0</v>
      </c>
      <c r="F34" s="18">
        <v>0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0</v>
      </c>
      <c r="E51" s="15">
        <f t="shared" si="10"/>
        <v>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0</v>
      </c>
      <c r="E52" s="18">
        <v>0</v>
      </c>
      <c r="F52" s="18">
        <v>0</v>
      </c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85654469.570000023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0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85654469.570000023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0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126</v>
      </c>
      <c r="B86"/>
      <c r="C86"/>
      <c r="D86" s="34"/>
    </row>
    <row r="87" spans="1:16" ht="15" customHeight="1" x14ac:dyDescent="0.25">
      <c r="A87" t="s">
        <v>127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44" t="s">
        <v>117</v>
      </c>
      <c r="E102" s="44"/>
      <c r="F102" s="44"/>
      <c r="G102" s="39"/>
      <c r="H102" s="39"/>
      <c r="I102" s="39"/>
      <c r="J102" s="39"/>
      <c r="K102" s="39"/>
      <c r="L102" s="39"/>
      <c r="M102" s="46" t="s">
        <v>107</v>
      </c>
      <c r="N102" s="46"/>
      <c r="O102" s="46"/>
      <c r="P102" s="46"/>
    </row>
    <row r="103" spans="1:16" x14ac:dyDescent="0.25">
      <c r="A103" s="38" t="s">
        <v>108</v>
      </c>
      <c r="B103" s="38"/>
      <c r="C103" s="38"/>
      <c r="D103" s="44" t="s">
        <v>109</v>
      </c>
      <c r="E103" s="44"/>
      <c r="F103" s="44"/>
      <c r="H103" s="38"/>
      <c r="J103" s="38"/>
      <c r="K103" s="38"/>
      <c r="L103" s="38"/>
      <c r="M103" s="44" t="s">
        <v>109</v>
      </c>
      <c r="N103" s="44"/>
      <c r="O103" s="44"/>
      <c r="P103" s="44"/>
    </row>
    <row r="104" spans="1:16" x14ac:dyDescent="0.25">
      <c r="A104" s="38" t="s">
        <v>110</v>
      </c>
      <c r="B104" s="38"/>
      <c r="C104" s="38"/>
      <c r="D104" s="44" t="s">
        <v>111</v>
      </c>
      <c r="E104" s="44"/>
      <c r="F104" s="44"/>
      <c r="H104" s="38"/>
      <c r="J104" s="38"/>
      <c r="K104" s="38"/>
      <c r="L104" s="38"/>
      <c r="M104" s="44" t="s">
        <v>111</v>
      </c>
      <c r="N104" s="44"/>
      <c r="O104" s="44"/>
      <c r="P104" s="44"/>
    </row>
    <row r="105" spans="1:16" x14ac:dyDescent="0.25">
      <c r="F105" s="40"/>
    </row>
    <row r="106" spans="1:16" x14ac:dyDescent="0.25">
      <c r="A106" s="46" t="s">
        <v>116</v>
      </c>
      <c r="B106" s="46"/>
      <c r="C106" s="46"/>
      <c r="D106" s="46"/>
      <c r="E106" s="46"/>
    </row>
    <row r="107" spans="1:16" x14ac:dyDescent="0.25">
      <c r="A107" s="45" t="s">
        <v>112</v>
      </c>
      <c r="B107" s="45"/>
      <c r="C107" s="45"/>
      <c r="D107" s="45"/>
      <c r="E107" s="45"/>
      <c r="F107" s="41"/>
      <c r="G107" s="41"/>
      <c r="H107" s="41"/>
      <c r="I107" s="41"/>
      <c r="J107" s="41"/>
      <c r="K107" s="41"/>
      <c r="L107" s="41"/>
      <c r="M107" s="41"/>
    </row>
    <row r="108" spans="1:16" x14ac:dyDescent="0.25">
      <c r="A108" s="45" t="s">
        <v>113</v>
      </c>
      <c r="B108" s="45"/>
      <c r="C108" s="45"/>
      <c r="D108" s="45"/>
      <c r="E108" s="45"/>
      <c r="F108" s="41"/>
      <c r="G108" s="41"/>
      <c r="H108" s="41"/>
      <c r="I108" s="41"/>
      <c r="J108" s="41"/>
      <c r="K108" s="41"/>
      <c r="L108" s="41"/>
      <c r="M108" s="41"/>
    </row>
  </sheetData>
  <sheetProtection algorithmName="SHA-512" hashValue="vDHEQmd0YX8KyALZD6r7t9cT+yoqRstjv+qX0+1wuLuiK52LgH0CTykPOMKTiIy2dYIOGPjABZsXWqFOu9kLAg==" saltValue="n4QpUiRnW0Jk6+ZKlQutwQ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F104"/>
    <mergeCell ref="B6:C6"/>
    <mergeCell ref="D6:P6"/>
    <mergeCell ref="A106:E106"/>
    <mergeCell ref="A107:E107"/>
    <mergeCell ref="A108:E108"/>
    <mergeCell ref="A1:F1"/>
    <mergeCell ref="A2:F2"/>
    <mergeCell ref="A3:F3"/>
    <mergeCell ref="A4:F4"/>
    <mergeCell ref="A5:F5"/>
    <mergeCell ref="D102:F102"/>
    <mergeCell ref="D103:F103"/>
  </mergeCells>
  <pageMargins left="0.70866141732283472" right="0.70866141732283472" top="0.74803149606299213" bottom="0.74803149606299213" header="0.31496062992125984" footer="0.31496062992125984"/>
  <pageSetup scale="55" orientation="portrait" r:id="rId1"/>
  <rowBreaks count="1" manualBreakCount="1">
    <brk id="7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13B12-7F07-4ABE-B599-D92F9C58CD0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7" width="16" style="16" customWidth="1"/>
    <col min="8" max="8" width="9.42578125" style="16" hidden="1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  <c r="G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  <c r="G2" s="51"/>
    </row>
    <row r="3" spans="1:16" s="2" customFormat="1" ht="23.25" x14ac:dyDescent="0.25">
      <c r="A3" s="51" t="s">
        <v>114</v>
      </c>
      <c r="B3" s="51"/>
      <c r="C3" s="51"/>
      <c r="D3" s="51"/>
      <c r="E3" s="51"/>
      <c r="F3" s="51"/>
      <c r="G3" s="5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2</v>
      </c>
      <c r="B4" s="51"/>
      <c r="C4" s="51"/>
      <c r="D4" s="51"/>
      <c r="E4" s="51"/>
      <c r="F4" s="51"/>
      <c r="G4" s="5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3</v>
      </c>
      <c r="B5" s="52"/>
      <c r="C5" s="52"/>
      <c r="D5" s="52"/>
      <c r="E5" s="52"/>
      <c r="F5" s="52"/>
      <c r="G5" s="52"/>
      <c r="H5" s="3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4</v>
      </c>
      <c r="C6" s="53"/>
      <c r="D6" s="48" t="s">
        <v>5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112452022.92000002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94882489.950000003</v>
      </c>
      <c r="E10" s="18">
        <v>20003850</v>
      </c>
      <c r="F10" s="18">
        <v>43479449.950000003</v>
      </c>
      <c r="G10" s="18">
        <v>31399190</v>
      </c>
      <c r="H10" s="18"/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3206624.79</v>
      </c>
      <c r="E11" s="18">
        <v>906000</v>
      </c>
      <c r="F11" s="18">
        <v>906000</v>
      </c>
      <c r="G11" s="18">
        <v>1394624.79</v>
      </c>
      <c r="H11" s="18"/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/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14362908.18</v>
      </c>
      <c r="E14" s="18">
        <v>3046701.87</v>
      </c>
      <c r="F14" s="18">
        <v>6524129.6699999999</v>
      </c>
      <c r="G14" s="18">
        <v>4792076.6399999997</v>
      </c>
      <c r="H14" s="18"/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16079221.43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11602411.43</v>
      </c>
      <c r="E16" s="18">
        <v>185253.77</v>
      </c>
      <c r="F16" s="18">
        <v>7402789.9100000001</v>
      </c>
      <c r="G16" s="18">
        <v>4014367.75</v>
      </c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0</v>
      </c>
      <c r="E17" s="18">
        <v>0</v>
      </c>
      <c r="F17" s="18">
        <v>0</v>
      </c>
      <c r="G17" s="18">
        <v>0</v>
      </c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1329120</v>
      </c>
      <c r="E20" s="18">
        <v>0</v>
      </c>
      <c r="F20" s="18">
        <v>0</v>
      </c>
      <c r="G20" s="18">
        <v>1329120</v>
      </c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3108750</v>
      </c>
      <c r="E21" s="18">
        <v>0</v>
      </c>
      <c r="F21" s="18">
        <v>3108750</v>
      </c>
      <c r="G21" s="18">
        <v>0</v>
      </c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33040</v>
      </c>
      <c r="E23" s="18">
        <v>0</v>
      </c>
      <c r="F23" s="18">
        <v>0</v>
      </c>
      <c r="G23" s="18">
        <v>33040</v>
      </c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2660279.2599999998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284485.48</v>
      </c>
      <c r="E26" s="18">
        <v>0</v>
      </c>
      <c r="F26" s="18">
        <v>0</v>
      </c>
      <c r="G26" s="18">
        <v>284485.48</v>
      </c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134567.20000000001</v>
      </c>
      <c r="E27" s="18">
        <v>0</v>
      </c>
      <c r="F27" s="18">
        <v>0</v>
      </c>
      <c r="G27" s="18">
        <v>134567.20000000001</v>
      </c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0</v>
      </c>
      <c r="E28" s="18">
        <v>0</v>
      </c>
      <c r="F28" s="18">
        <v>0</v>
      </c>
      <c r="G28" s="18">
        <v>0</v>
      </c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91544.4</v>
      </c>
      <c r="E30" s="18">
        <v>0</v>
      </c>
      <c r="F30" s="18">
        <v>91544.4</v>
      </c>
      <c r="G30" s="18">
        <v>0</v>
      </c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1286.2</v>
      </c>
      <c r="E31" s="18">
        <v>0</v>
      </c>
      <c r="F31" s="18">
        <v>0</v>
      </c>
      <c r="G31" s="18">
        <v>1286.2</v>
      </c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1987883.92</v>
      </c>
      <c r="E32" s="18">
        <v>0</v>
      </c>
      <c r="F32" s="18">
        <v>0</v>
      </c>
      <c r="G32" s="18">
        <v>1987883.92</v>
      </c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160512.06</v>
      </c>
      <c r="E34" s="18">
        <v>0</v>
      </c>
      <c r="F34" s="18">
        <v>0</v>
      </c>
      <c r="G34" s="18">
        <v>160512.06</v>
      </c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 t="shared" si="8"/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/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/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/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/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/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/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/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/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/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/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/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/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/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132432061.40000004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0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132432061.40000004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0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129</v>
      </c>
      <c r="B86"/>
      <c r="C86"/>
      <c r="D86" s="34"/>
    </row>
    <row r="87" spans="1:16" ht="15" customHeight="1" x14ac:dyDescent="0.25">
      <c r="A87" t="s">
        <v>128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44" t="s">
        <v>132</v>
      </c>
      <c r="E102" s="44"/>
      <c r="F102" s="44"/>
      <c r="G102" s="44"/>
      <c r="H102" s="39"/>
      <c r="I102" s="39"/>
      <c r="J102" s="39"/>
      <c r="K102" s="39"/>
      <c r="L102" s="39"/>
      <c r="M102" s="46" t="s">
        <v>107</v>
      </c>
      <c r="N102" s="46"/>
      <c r="O102" s="46"/>
      <c r="P102" s="46"/>
    </row>
    <row r="103" spans="1:16" x14ac:dyDescent="0.25">
      <c r="A103" s="38" t="s">
        <v>108</v>
      </c>
      <c r="B103" s="38"/>
      <c r="C103" s="38"/>
      <c r="D103" s="44" t="s">
        <v>130</v>
      </c>
      <c r="E103" s="44"/>
      <c r="F103" s="44"/>
      <c r="G103" s="44"/>
      <c r="H103" s="38"/>
      <c r="J103" s="38"/>
      <c r="K103" s="38"/>
      <c r="L103" s="38"/>
      <c r="M103" s="44" t="s">
        <v>109</v>
      </c>
      <c r="N103" s="44"/>
      <c r="O103" s="44"/>
      <c r="P103" s="44"/>
    </row>
    <row r="104" spans="1:16" x14ac:dyDescent="0.25">
      <c r="A104" s="38" t="s">
        <v>110</v>
      </c>
      <c r="B104" s="38"/>
      <c r="C104" s="38"/>
      <c r="D104" s="44" t="s">
        <v>131</v>
      </c>
      <c r="E104" s="44"/>
      <c r="F104" s="44"/>
      <c r="G104" s="44"/>
      <c r="H104" s="38"/>
      <c r="J104" s="38"/>
      <c r="K104" s="38"/>
      <c r="L104" s="38"/>
      <c r="M104" s="44" t="s">
        <v>111</v>
      </c>
      <c r="N104" s="44"/>
      <c r="O104" s="44"/>
      <c r="P104" s="44"/>
    </row>
    <row r="105" spans="1:16" x14ac:dyDescent="0.25">
      <c r="F105" s="40"/>
    </row>
    <row r="106" spans="1:16" x14ac:dyDescent="0.25">
      <c r="A106" s="46" t="s">
        <v>116</v>
      </c>
      <c r="B106" s="46"/>
      <c r="C106" s="46"/>
      <c r="D106" s="46"/>
      <c r="E106" s="46"/>
      <c r="F106" s="46"/>
      <c r="G106" s="46"/>
    </row>
    <row r="107" spans="1:16" x14ac:dyDescent="0.25">
      <c r="A107" s="45" t="s">
        <v>112</v>
      </c>
      <c r="B107" s="45"/>
      <c r="C107" s="45"/>
      <c r="D107" s="45"/>
      <c r="E107" s="45"/>
      <c r="F107" s="45"/>
      <c r="G107" s="45"/>
      <c r="H107" s="41"/>
      <c r="I107" s="41"/>
      <c r="J107" s="41"/>
      <c r="K107" s="41"/>
      <c r="L107" s="41"/>
      <c r="M107" s="41"/>
    </row>
    <row r="108" spans="1:16" x14ac:dyDescent="0.25">
      <c r="A108" s="45" t="s">
        <v>113</v>
      </c>
      <c r="B108" s="45"/>
      <c r="C108" s="45"/>
      <c r="D108" s="45"/>
      <c r="E108" s="45"/>
      <c r="F108" s="45"/>
      <c r="G108" s="45"/>
      <c r="H108" s="41"/>
      <c r="I108" s="41"/>
      <c r="J108" s="41"/>
      <c r="K108" s="41"/>
      <c r="L108" s="41"/>
      <c r="M108" s="41"/>
    </row>
  </sheetData>
  <sheetProtection algorithmName="SHA-512" hashValue="t4cli/TdXTIzYpn+wwDoZTV6efx+nt4YLz5+ijDrnVenCJlMtxkOPt063kbJI/sk3aBxIPRcd5eQ1+apOoC8oA==" saltValue="GFOZKbWnaKAfMm03tj0Cyg==" spinCount="100000" sheet="1" formatCells="0" formatColumns="0" formatRows="0" insertColumns="0" insertRows="0" insertHyperlinks="0" deleteColumns="0" deleteRows="0" sort="0" autoFilter="0" pivotTables="0"/>
  <mergeCells count="16">
    <mergeCell ref="A108:G108"/>
    <mergeCell ref="D102:G102"/>
    <mergeCell ref="D103:G103"/>
    <mergeCell ref="D104:G104"/>
    <mergeCell ref="A1:G1"/>
    <mergeCell ref="A2:G2"/>
    <mergeCell ref="A3:G3"/>
    <mergeCell ref="A4:G4"/>
    <mergeCell ref="A5:G5"/>
    <mergeCell ref="A106:G106"/>
    <mergeCell ref="A107:G107"/>
    <mergeCell ref="M102:P102"/>
    <mergeCell ref="M103:P103"/>
    <mergeCell ref="M104:P104"/>
    <mergeCell ref="B6:C6"/>
    <mergeCell ref="D6:P6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BED5-E90B-4A11-A1D4-C134FC574F32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6" style="16" customWidth="1"/>
    <col min="3" max="3" width="15.85546875" style="16" customWidth="1"/>
    <col min="4" max="6" width="16" style="16" customWidth="1"/>
    <col min="7" max="7" width="14.140625" style="16" bestFit="1" customWidth="1"/>
    <col min="8" max="8" width="14.140625" style="16" customWidth="1"/>
    <col min="9" max="9" width="10.28515625" style="16" hidden="1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</row>
    <row r="3" spans="1:16" s="2" customFormat="1" ht="23.25" x14ac:dyDescent="0.25">
      <c r="A3" s="51" t="s">
        <v>114</v>
      </c>
      <c r="B3" s="51"/>
      <c r="C3" s="51"/>
      <c r="D3" s="51"/>
      <c r="E3" s="51"/>
      <c r="F3" s="51"/>
      <c r="G3" s="51"/>
      <c r="H3" s="5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2</v>
      </c>
      <c r="B4" s="51"/>
      <c r="C4" s="51"/>
      <c r="D4" s="51"/>
      <c r="E4" s="51"/>
      <c r="F4" s="51"/>
      <c r="G4" s="51"/>
      <c r="H4" s="5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3</v>
      </c>
      <c r="B5" s="52"/>
      <c r="C5" s="52"/>
      <c r="D5" s="52"/>
      <c r="E5" s="52"/>
      <c r="F5" s="52"/>
      <c r="G5" s="52"/>
      <c r="H5" s="52"/>
      <c r="I5" s="3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4</v>
      </c>
      <c r="C6" s="53"/>
      <c r="D6" s="48" t="s">
        <v>5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148174254.47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125004017.08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/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4112624.79</v>
      </c>
      <c r="E11" s="18">
        <v>906000</v>
      </c>
      <c r="F11" s="18">
        <v>906000</v>
      </c>
      <c r="G11" s="18">
        <v>1394624.79</v>
      </c>
      <c r="H11" s="18">
        <v>906000</v>
      </c>
      <c r="I11" s="18"/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/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/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19057612.600000001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/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22010961.700000003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11765711.99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876032</v>
      </c>
      <c r="E23" s="18">
        <v>0</v>
      </c>
      <c r="F23" s="18">
        <v>0</v>
      </c>
      <c r="G23" s="18">
        <v>33040</v>
      </c>
      <c r="H23" s="18">
        <v>842992</v>
      </c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6411997.1999999993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347682.6</v>
      </c>
      <c r="E26" s="18">
        <v>0</v>
      </c>
      <c r="F26" s="18">
        <v>0</v>
      </c>
      <c r="G26" s="18">
        <v>284485.48</v>
      </c>
      <c r="H26" s="18">
        <v>63197.120000000003</v>
      </c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649</v>
      </c>
      <c r="E28" s="18">
        <v>0</v>
      </c>
      <c r="F28" s="18">
        <v>0</v>
      </c>
      <c r="G28" s="18">
        <v>0</v>
      </c>
      <c r="H28" s="18">
        <v>649</v>
      </c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0</v>
      </c>
      <c r="E29" s="18">
        <v>0</v>
      </c>
      <c r="F29" s="18">
        <v>0</v>
      </c>
      <c r="G29" s="18">
        <v>0</v>
      </c>
      <c r="H29" s="18">
        <v>0</v>
      </c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94116.799999999988</v>
      </c>
      <c r="E30" s="18">
        <v>0</v>
      </c>
      <c r="F30" s="18">
        <v>91544.4</v>
      </c>
      <c r="G30" s="18">
        <v>0</v>
      </c>
      <c r="H30" s="18">
        <v>2572.4</v>
      </c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1434.88</v>
      </c>
      <c r="E31" s="18">
        <v>0</v>
      </c>
      <c r="F31" s="18">
        <v>0</v>
      </c>
      <c r="G31" s="18">
        <v>1286.2</v>
      </c>
      <c r="H31" s="18">
        <v>148.68</v>
      </c>
      <c r="I31" s="18"/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849522.8</v>
      </c>
      <c r="E34" s="18">
        <v>0</v>
      </c>
      <c r="F34" s="18">
        <v>0</v>
      </c>
      <c r="G34" s="18">
        <v>160512.06</v>
      </c>
      <c r="H34" s="18">
        <v>689010.74</v>
      </c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/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/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/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/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/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/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1240537.79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1050212.27</v>
      </c>
      <c r="E52" s="18">
        <v>0</v>
      </c>
      <c r="F52" s="18">
        <v>0</v>
      </c>
      <c r="G52" s="18">
        <v>1050212.27</v>
      </c>
      <c r="H52" s="18">
        <v>0</v>
      </c>
      <c r="I52" s="18"/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/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/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/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/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/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/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/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/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/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/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/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/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/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/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/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/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/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177837751.16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0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177837751.16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0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133</v>
      </c>
      <c r="B86"/>
      <c r="C86"/>
      <c r="D86" s="34"/>
    </row>
    <row r="87" spans="1:16" ht="15" customHeight="1" x14ac:dyDescent="0.25">
      <c r="A87" t="s">
        <v>134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115</v>
      </c>
      <c r="B102" s="38"/>
      <c r="C102" s="38"/>
      <c r="D102" s="44" t="s">
        <v>137</v>
      </c>
      <c r="E102" s="44"/>
      <c r="F102" s="44"/>
      <c r="G102" s="44"/>
      <c r="H102" s="44"/>
      <c r="I102" s="39"/>
      <c r="J102" s="39"/>
      <c r="K102" s="39"/>
      <c r="L102" s="39"/>
      <c r="M102" s="46" t="s">
        <v>107</v>
      </c>
      <c r="N102" s="46"/>
      <c r="O102" s="46"/>
      <c r="P102" s="46"/>
    </row>
    <row r="103" spans="1:16" x14ac:dyDescent="0.25">
      <c r="A103" s="38" t="s">
        <v>108</v>
      </c>
      <c r="B103" s="38"/>
      <c r="C103" s="38"/>
      <c r="D103" s="44" t="s">
        <v>135</v>
      </c>
      <c r="E103" s="44"/>
      <c r="F103" s="44"/>
      <c r="G103" s="44"/>
      <c r="H103" s="44"/>
      <c r="J103" s="38"/>
      <c r="K103" s="38"/>
      <c r="L103" s="38"/>
      <c r="M103" s="44" t="s">
        <v>109</v>
      </c>
      <c r="N103" s="44"/>
      <c r="O103" s="44"/>
      <c r="P103" s="44"/>
    </row>
    <row r="104" spans="1:16" x14ac:dyDescent="0.25">
      <c r="A104" s="38" t="s">
        <v>110</v>
      </c>
      <c r="B104" s="38"/>
      <c r="C104" s="38"/>
      <c r="D104" s="44" t="s">
        <v>136</v>
      </c>
      <c r="E104" s="44"/>
      <c r="F104" s="44"/>
      <c r="G104" s="44"/>
      <c r="H104" s="44"/>
      <c r="J104" s="38"/>
      <c r="K104" s="38"/>
      <c r="L104" s="38"/>
      <c r="M104" s="44" t="s">
        <v>111</v>
      </c>
      <c r="N104" s="44"/>
      <c r="O104" s="44"/>
      <c r="P104" s="44"/>
    </row>
    <row r="105" spans="1:16" x14ac:dyDescent="0.25">
      <c r="F105" s="40"/>
    </row>
    <row r="106" spans="1:16" x14ac:dyDescent="0.25">
      <c r="A106" s="46" t="s">
        <v>116</v>
      </c>
      <c r="B106" s="46"/>
      <c r="C106" s="46"/>
      <c r="D106" s="46"/>
      <c r="E106" s="46"/>
      <c r="F106" s="46"/>
      <c r="G106" s="46"/>
      <c r="H106" s="46"/>
    </row>
    <row r="107" spans="1:16" x14ac:dyDescent="0.25">
      <c r="A107" s="45" t="s">
        <v>112</v>
      </c>
      <c r="B107" s="45"/>
      <c r="C107" s="45"/>
      <c r="D107" s="45"/>
      <c r="E107" s="45"/>
      <c r="F107" s="45"/>
      <c r="G107" s="45"/>
      <c r="H107" s="45"/>
      <c r="I107" s="41"/>
      <c r="J107" s="41"/>
      <c r="K107" s="41"/>
      <c r="L107" s="41"/>
      <c r="M107" s="41"/>
    </row>
    <row r="108" spans="1:16" x14ac:dyDescent="0.25">
      <c r="A108" s="45" t="s">
        <v>113</v>
      </c>
      <c r="B108" s="45"/>
      <c r="C108" s="45"/>
      <c r="D108" s="45"/>
      <c r="E108" s="45"/>
      <c r="F108" s="45"/>
      <c r="G108" s="45"/>
      <c r="H108" s="45"/>
      <c r="I108" s="41"/>
      <c r="J108" s="41"/>
      <c r="K108" s="41"/>
      <c r="L108" s="41"/>
      <c r="M108" s="41"/>
    </row>
  </sheetData>
  <sheetProtection algorithmName="SHA-512" hashValue="XqMQyfdblAn/DBG4l8tO5zNzS1HcsE+ZfhctYMOA7t30TZPYpxdtQfN0vETrZ8QhZqtQNbWTs6Emh6067ibwJQ==" saltValue="pOqTjVL6iyIWYDseQ7d6oA==" spinCount="100000" sheet="1" formatCells="0" formatColumns="0" formatRows="0" insertColumns="0" insertRows="0" insertHyperlinks="0" deleteColumns="0" deleteRows="0" sort="0" autoFilter="0" pivotTables="0"/>
  <mergeCells count="16">
    <mergeCell ref="M102:P102"/>
    <mergeCell ref="M103:P103"/>
    <mergeCell ref="M104:P104"/>
    <mergeCell ref="D104:H104"/>
    <mergeCell ref="B6:C6"/>
    <mergeCell ref="D6:P6"/>
    <mergeCell ref="A106:H106"/>
    <mergeCell ref="A107:H107"/>
    <mergeCell ref="A108:H108"/>
    <mergeCell ref="A1:H1"/>
    <mergeCell ref="A2:H2"/>
    <mergeCell ref="A3:H3"/>
    <mergeCell ref="A4:H4"/>
    <mergeCell ref="A5:H5"/>
    <mergeCell ref="D102:H102"/>
    <mergeCell ref="D103:H103"/>
  </mergeCells>
  <pageMargins left="0.25" right="0.25" top="0.75" bottom="0.75" header="0.3" footer="0.3"/>
  <pageSetup scale="69" fitToHeight="0" orientation="landscape" r:id="rId1"/>
  <rowBreaks count="2" manualBreakCount="2">
    <brk id="42" max="16383" man="1"/>
    <brk id="7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5BEB-68D0-46A6-99C7-D1D8254B5015}">
  <sheetPr>
    <pageSetUpPr fitToPage="1"/>
  </sheetPr>
  <dimension ref="A1:P108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84.85546875" style="16" bestFit="1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9" width="14.140625" style="16" customWidth="1"/>
    <col min="10" max="10" width="9.7109375" style="16" hidden="1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</row>
    <row r="3" spans="1:16" s="2" customFormat="1" ht="23.25" x14ac:dyDescent="0.25">
      <c r="A3" s="51" t="s">
        <v>114</v>
      </c>
      <c r="B3" s="51"/>
      <c r="C3" s="51"/>
      <c r="D3" s="51"/>
      <c r="E3" s="51"/>
      <c r="F3" s="51"/>
      <c r="G3" s="51"/>
      <c r="H3" s="51"/>
      <c r="I3" s="5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3</v>
      </c>
      <c r="B5" s="52"/>
      <c r="C5" s="52"/>
      <c r="D5" s="52"/>
      <c r="E5" s="52"/>
      <c r="F5" s="52"/>
      <c r="G5" s="52"/>
      <c r="H5" s="52"/>
      <c r="I5" s="52"/>
      <c r="J5" s="3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4</v>
      </c>
      <c r="C6" s="53"/>
      <c r="D6" s="48" t="s">
        <v>5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189980196.97999999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145543684.84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/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22289369.259999998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/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/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/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22147142.880000003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/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24254245.719999999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13975956.01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3694197.71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909072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8314802.25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348182.6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102840.25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2567.6800000000003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/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4585183.92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2059510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/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/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/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/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/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/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/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1244537.99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1054212.47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/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/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/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/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/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/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/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/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/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/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/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/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/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/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/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/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/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/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223793782.94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0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223793782.94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0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139</v>
      </c>
      <c r="B86"/>
      <c r="C86"/>
      <c r="D86" s="34"/>
    </row>
    <row r="87" spans="1:16" ht="15" customHeight="1" x14ac:dyDescent="0.25">
      <c r="A87" t="s">
        <v>138</v>
      </c>
      <c r="B87"/>
      <c r="C87"/>
      <c r="D87" s="35"/>
    </row>
    <row r="88" spans="1:16" ht="28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3"/>
      <c r="B94" s="33"/>
      <c r="C94" s="33"/>
      <c r="D94" s="35"/>
    </row>
    <row r="95" spans="1:16" x14ac:dyDescent="0.25">
      <c r="A95" s="33"/>
      <c r="B95" s="33"/>
      <c r="C95" s="33"/>
      <c r="D95" s="35"/>
    </row>
    <row r="96" spans="1:16" x14ac:dyDescent="0.25">
      <c r="A96" s="33"/>
      <c r="B96" s="33"/>
      <c r="C96" s="33"/>
      <c r="D96" s="35"/>
    </row>
    <row r="97" spans="1:16" x14ac:dyDescent="0.25">
      <c r="A97" s="33"/>
      <c r="B97" s="33"/>
      <c r="C97" s="33"/>
      <c r="D97" s="35"/>
    </row>
    <row r="98" spans="1:16" x14ac:dyDescent="0.25">
      <c r="A98" s="33"/>
      <c r="B98" s="33"/>
      <c r="C98" s="33"/>
      <c r="D98" s="35"/>
    </row>
    <row r="99" spans="1:16" x14ac:dyDescent="0.25">
      <c r="A99" s="33"/>
      <c r="B99" s="33"/>
      <c r="C99" s="33"/>
      <c r="D99" s="35"/>
    </row>
    <row r="100" spans="1:16" x14ac:dyDescent="0.25">
      <c r="A100" s="33"/>
      <c r="B100" s="33"/>
      <c r="C100" s="33"/>
      <c r="D100" s="35"/>
    </row>
    <row r="101" spans="1:16" x14ac:dyDescent="0.25">
      <c r="A101" s="37"/>
      <c r="B101"/>
      <c r="C101"/>
      <c r="D101" s="35"/>
    </row>
    <row r="102" spans="1:16" x14ac:dyDescent="0.25">
      <c r="A102" s="38" t="s">
        <v>140</v>
      </c>
      <c r="B102" s="38"/>
      <c r="C102" s="38"/>
      <c r="D102" s="44" t="s">
        <v>137</v>
      </c>
      <c r="E102" s="44"/>
      <c r="F102" s="44"/>
      <c r="G102" s="44"/>
      <c r="H102" s="44"/>
      <c r="I102" s="44"/>
      <c r="J102" s="39"/>
      <c r="K102" s="39"/>
      <c r="L102" s="39"/>
      <c r="M102" s="46" t="s">
        <v>107</v>
      </c>
      <c r="N102" s="46"/>
      <c r="O102" s="46"/>
      <c r="P102" s="46"/>
    </row>
    <row r="103" spans="1:16" x14ac:dyDescent="0.25">
      <c r="A103" s="38" t="s">
        <v>141</v>
      </c>
      <c r="B103" s="38"/>
      <c r="C103" s="38"/>
      <c r="D103" s="44" t="s">
        <v>135</v>
      </c>
      <c r="E103" s="44"/>
      <c r="F103" s="44"/>
      <c r="G103" s="44"/>
      <c r="H103" s="44"/>
      <c r="I103" s="44"/>
      <c r="J103" s="38"/>
      <c r="K103" s="38"/>
      <c r="L103" s="38"/>
      <c r="M103" s="44" t="s">
        <v>109</v>
      </c>
      <c r="N103" s="44"/>
      <c r="O103" s="44"/>
      <c r="P103" s="44"/>
    </row>
    <row r="104" spans="1:16" x14ac:dyDescent="0.25">
      <c r="A104" s="38" t="s">
        <v>142</v>
      </c>
      <c r="B104" s="38"/>
      <c r="C104" s="38"/>
      <c r="D104" s="44" t="s">
        <v>136</v>
      </c>
      <c r="E104" s="44"/>
      <c r="F104" s="44"/>
      <c r="G104" s="44"/>
      <c r="H104" s="44"/>
      <c r="I104" s="44"/>
      <c r="J104" s="38"/>
      <c r="K104" s="38"/>
      <c r="L104" s="38"/>
      <c r="M104" s="44" t="s">
        <v>111</v>
      </c>
      <c r="N104" s="44"/>
      <c r="O104" s="44"/>
      <c r="P104" s="44"/>
    </row>
    <row r="105" spans="1:16" x14ac:dyDescent="0.25">
      <c r="F105" s="40"/>
    </row>
    <row r="106" spans="1:16" x14ac:dyDescent="0.25">
      <c r="A106" s="46" t="s">
        <v>116</v>
      </c>
      <c r="B106" s="46"/>
      <c r="C106" s="46"/>
      <c r="D106" s="46"/>
      <c r="E106" s="46"/>
      <c r="F106" s="46"/>
      <c r="G106" s="46"/>
      <c r="H106" s="46"/>
      <c r="I106" s="46"/>
    </row>
    <row r="107" spans="1:16" x14ac:dyDescent="0.25">
      <c r="A107" s="45" t="s">
        <v>112</v>
      </c>
      <c r="B107" s="45"/>
      <c r="C107" s="45"/>
      <c r="D107" s="45"/>
      <c r="E107" s="45"/>
      <c r="F107" s="45"/>
      <c r="G107" s="45"/>
      <c r="H107" s="45"/>
      <c r="I107" s="45"/>
      <c r="J107" s="41"/>
      <c r="K107" s="41"/>
      <c r="L107" s="41"/>
      <c r="M107" s="41"/>
    </row>
    <row r="108" spans="1:16" x14ac:dyDescent="0.25">
      <c r="A108" s="45" t="s">
        <v>113</v>
      </c>
      <c r="B108" s="45"/>
      <c r="C108" s="45"/>
      <c r="D108" s="45"/>
      <c r="E108" s="45"/>
      <c r="F108" s="45"/>
      <c r="G108" s="45"/>
      <c r="H108" s="45"/>
      <c r="I108" s="45"/>
      <c r="J108" s="41"/>
      <c r="K108" s="41"/>
      <c r="L108" s="41"/>
      <c r="M108" s="41"/>
    </row>
  </sheetData>
  <sheetProtection algorithmName="SHA-512" hashValue="CgVclAW3lmB2ZiqZsbABBFtg2Dh7wSzJiS4fRkEB3a2HNMlFdAl/EyeqmujAK3evtUz1XIPJFisOnbWEIxytTQ==" saltValue="MjznsM/OYloOcmoPQPVD/w==" spinCount="100000" sheet="1" formatCells="0" formatColumns="0" formatRows="0" insertColumns="0" insertRows="0" insertHyperlinks="0" deleteColumns="0" deleteRows="0" sort="0" autoFilter="0" pivotTables="0"/>
  <mergeCells count="16">
    <mergeCell ref="A106:I106"/>
    <mergeCell ref="A107:I107"/>
    <mergeCell ref="A108:I108"/>
    <mergeCell ref="A1:I1"/>
    <mergeCell ref="A2:I2"/>
    <mergeCell ref="A3:I3"/>
    <mergeCell ref="A4:I4"/>
    <mergeCell ref="A5:I5"/>
    <mergeCell ref="D102:I102"/>
    <mergeCell ref="D103:I103"/>
    <mergeCell ref="M102:P102"/>
    <mergeCell ref="M103:P103"/>
    <mergeCell ref="M104:P104"/>
    <mergeCell ref="D104:I104"/>
    <mergeCell ref="B6:C6"/>
    <mergeCell ref="D6:P6"/>
  </mergeCells>
  <pageMargins left="0.25" right="0.25" top="0.75" bottom="0.75" header="0.3" footer="0.3"/>
  <pageSetup paperSize="5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655FD-386B-4D45-8715-80A6ACFB169E}">
  <sheetPr>
    <pageSetUpPr fitToPage="1"/>
  </sheetPr>
  <dimension ref="A1:P101"/>
  <sheetViews>
    <sheetView tabSelected="1" workbookViewId="0">
      <selection activeCell="A98" sqref="A98:XFD98"/>
    </sheetView>
  </sheetViews>
  <sheetFormatPr baseColWidth="10" defaultColWidth="8" defaultRowHeight="15" x14ac:dyDescent="0.25"/>
  <cols>
    <col min="1" max="1" width="87.7109375" style="16" customWidth="1"/>
    <col min="2" max="2" width="15.28515625" style="16" bestFit="1" customWidth="1"/>
    <col min="3" max="3" width="15.42578125" style="16" bestFit="1" customWidth="1"/>
    <col min="4" max="4" width="15.28515625" style="16" bestFit="1" customWidth="1"/>
    <col min="5" max="7" width="14.140625" style="16" bestFit="1" customWidth="1"/>
    <col min="8" max="10" width="14.140625" style="16" customWidth="1"/>
    <col min="11" max="11" width="6.42578125" style="16" hidden="1" customWidth="1"/>
    <col min="12" max="12" width="9.28515625" style="16" hidden="1" customWidth="1"/>
    <col min="13" max="13" width="14.5703125" style="16" hidden="1" customWidth="1"/>
    <col min="14" max="14" width="10.5703125" style="16" hidden="1" customWidth="1"/>
    <col min="15" max="15" width="14" style="16" hidden="1" customWidth="1"/>
    <col min="16" max="16" width="13" style="16" hidden="1" customWidth="1"/>
    <col min="17" max="16384" width="8" style="16"/>
  </cols>
  <sheetData>
    <row r="1" spans="1:16" s="1" customFormat="1" ht="23.25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6" s="1" customFormat="1" ht="23.2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</row>
    <row r="3" spans="1:16" s="2" customFormat="1" ht="23.25" x14ac:dyDescent="0.25">
      <c r="A3" s="51" t="s">
        <v>114</v>
      </c>
      <c r="B3" s="51"/>
      <c r="C3" s="51"/>
      <c r="D3" s="51"/>
      <c r="E3" s="51"/>
      <c r="F3" s="51"/>
      <c r="G3" s="51"/>
      <c r="H3" s="51"/>
      <c r="I3" s="51"/>
      <c r="J3" s="5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51" t="s">
        <v>2</v>
      </c>
      <c r="B4" s="51"/>
      <c r="C4" s="51"/>
      <c r="D4" s="51"/>
      <c r="E4" s="51"/>
      <c r="F4" s="51"/>
      <c r="G4" s="51"/>
      <c r="H4" s="51"/>
      <c r="I4" s="51"/>
      <c r="J4" s="51"/>
      <c r="K4" s="1"/>
      <c r="L4" s="1"/>
      <c r="M4" s="1"/>
      <c r="N4" s="1"/>
      <c r="O4" s="1"/>
      <c r="P4" s="1"/>
    </row>
    <row r="5" spans="1:16" s="2" customFormat="1" ht="23.25" x14ac:dyDescent="0.25">
      <c r="A5" s="52" t="s">
        <v>3</v>
      </c>
      <c r="B5" s="52"/>
      <c r="C5" s="52"/>
      <c r="D5" s="52"/>
      <c r="E5" s="52"/>
      <c r="F5" s="52"/>
      <c r="G5" s="52"/>
      <c r="H5" s="52"/>
      <c r="I5" s="52"/>
      <c r="J5" s="52"/>
      <c r="K5" s="3"/>
      <c r="L5" s="3"/>
      <c r="M5" s="3"/>
      <c r="N5" s="3"/>
      <c r="O5" s="3"/>
      <c r="P5" s="3"/>
    </row>
    <row r="6" spans="1:16" s="7" customFormat="1" ht="18.75" customHeight="1" x14ac:dyDescent="0.25">
      <c r="A6" s="4"/>
      <c r="B6" s="53" t="s">
        <v>4</v>
      </c>
      <c r="C6" s="53"/>
      <c r="D6" s="48" t="s">
        <v>5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4"/>
    </row>
    <row r="7" spans="1:16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16" s="13" customFormat="1" ht="15.75" x14ac:dyDescent="0.25">
      <c r="A8" s="12" t="s">
        <v>22</v>
      </c>
      <c r="B8" s="12"/>
      <c r="C8" s="12"/>
      <c r="D8" s="12"/>
      <c r="E8" s="12"/>
    </row>
    <row r="9" spans="1:16" ht="15.75" x14ac:dyDescent="0.25">
      <c r="A9" s="14" t="s">
        <v>23</v>
      </c>
      <c r="B9" s="15">
        <f t="shared" ref="B9:P9" si="0">SUM(B10:B14)</f>
        <v>530624098</v>
      </c>
      <c r="C9" s="15">
        <f t="shared" si="0"/>
        <v>530624098</v>
      </c>
      <c r="D9" s="15">
        <f t="shared" si="0"/>
        <v>241943810.40000001</v>
      </c>
      <c r="E9" s="15">
        <f t="shared" si="0"/>
        <v>23956551.870000001</v>
      </c>
      <c r="F9" s="15">
        <f t="shared" si="0"/>
        <v>50909579.620000005</v>
      </c>
      <c r="G9" s="15">
        <f t="shared" si="0"/>
        <v>37585891.43</v>
      </c>
      <c r="H9" s="15">
        <f t="shared" si="0"/>
        <v>35722231.549999997</v>
      </c>
      <c r="I9" s="15">
        <f t="shared" si="0"/>
        <v>41805942.510000005</v>
      </c>
      <c r="J9" s="15">
        <f t="shared" si="0"/>
        <v>51963613.420000002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16" ht="15.75" x14ac:dyDescent="0.25">
      <c r="A10" s="17" t="s">
        <v>24</v>
      </c>
      <c r="B10" s="18">
        <v>419037260</v>
      </c>
      <c r="C10" s="18">
        <v>419037260</v>
      </c>
      <c r="D10" s="18">
        <f>SUM(E10:P10)</f>
        <v>189169847.24000001</v>
      </c>
      <c r="E10" s="18">
        <v>20003850</v>
      </c>
      <c r="F10" s="18">
        <v>43479449.950000003</v>
      </c>
      <c r="G10" s="18">
        <v>31399190</v>
      </c>
      <c r="H10" s="18">
        <v>30121527.129999999</v>
      </c>
      <c r="I10" s="18">
        <v>20539667.760000002</v>
      </c>
      <c r="J10" s="18">
        <v>43626162.399999999</v>
      </c>
      <c r="K10" s="18"/>
      <c r="L10" s="18"/>
      <c r="M10" s="18"/>
      <c r="N10" s="18"/>
      <c r="O10" s="18"/>
      <c r="P10" s="18"/>
    </row>
    <row r="11" spans="1:16" ht="15.75" x14ac:dyDescent="0.25">
      <c r="A11" s="17" t="s">
        <v>25</v>
      </c>
      <c r="B11" s="18">
        <v>52155290</v>
      </c>
      <c r="C11" s="18">
        <v>52155290</v>
      </c>
      <c r="D11" s="18">
        <f t="shared" ref="D11:D14" si="1">SUM(E11:P11)</f>
        <v>23965369.259999998</v>
      </c>
      <c r="E11" s="18">
        <v>906000</v>
      </c>
      <c r="F11" s="18">
        <v>906000</v>
      </c>
      <c r="G11" s="18">
        <v>1394624.79</v>
      </c>
      <c r="H11" s="18">
        <v>906000</v>
      </c>
      <c r="I11" s="18">
        <v>18176744.469999999</v>
      </c>
      <c r="J11" s="18">
        <v>1676000</v>
      </c>
      <c r="K11" s="18"/>
      <c r="L11" s="18"/>
      <c r="M11" s="18"/>
      <c r="N11" s="18"/>
      <c r="O11" s="18"/>
      <c r="P11" s="18"/>
    </row>
    <row r="12" spans="1:16" ht="15.75" x14ac:dyDescent="0.25">
      <c r="A12" s="17" t="s">
        <v>26</v>
      </c>
      <c r="B12" s="19">
        <v>0</v>
      </c>
      <c r="C12" s="19">
        <v>0</v>
      </c>
      <c r="D12" s="18">
        <f t="shared" si="1"/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/>
      <c r="L12" s="18"/>
      <c r="M12" s="18"/>
      <c r="N12" s="18"/>
      <c r="O12" s="18"/>
      <c r="P12" s="18"/>
    </row>
    <row r="13" spans="1:16" ht="15.75" x14ac:dyDescent="0.25">
      <c r="A13" s="17" t="s">
        <v>27</v>
      </c>
      <c r="B13" s="19">
        <v>0</v>
      </c>
      <c r="C13" s="19">
        <v>0</v>
      </c>
      <c r="D13" s="18">
        <f t="shared" si="1"/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/>
      <c r="L13" s="18"/>
      <c r="M13" s="18"/>
      <c r="N13" s="18"/>
      <c r="O13" s="18"/>
      <c r="P13" s="18"/>
    </row>
    <row r="14" spans="1:16" ht="15.75" x14ac:dyDescent="0.25">
      <c r="A14" s="17" t="s">
        <v>28</v>
      </c>
      <c r="B14" s="18">
        <v>59431548</v>
      </c>
      <c r="C14" s="18">
        <v>59431548</v>
      </c>
      <c r="D14" s="18">
        <f t="shared" si="1"/>
        <v>28808593.900000002</v>
      </c>
      <c r="E14" s="18">
        <v>3046701.87</v>
      </c>
      <c r="F14" s="18">
        <v>6524129.6699999999</v>
      </c>
      <c r="G14" s="18">
        <v>4792076.6399999997</v>
      </c>
      <c r="H14" s="18">
        <v>4694704.42</v>
      </c>
      <c r="I14" s="18">
        <v>3089530.28</v>
      </c>
      <c r="J14" s="18">
        <v>6661451.0199999996</v>
      </c>
      <c r="K14" s="18"/>
      <c r="L14" s="18"/>
      <c r="M14" s="18"/>
      <c r="N14" s="18"/>
      <c r="O14" s="18"/>
      <c r="P14" s="18"/>
    </row>
    <row r="15" spans="1:16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2">SUM(D16:D24)</f>
        <v>34049810.659999996</v>
      </c>
      <c r="E15" s="15">
        <f t="shared" si="2"/>
        <v>185253.77</v>
      </c>
      <c r="F15" s="15">
        <f t="shared" si="2"/>
        <v>10511539.91</v>
      </c>
      <c r="G15" s="15">
        <f t="shared" si="2"/>
        <v>5382427.75</v>
      </c>
      <c r="H15" s="15">
        <f t="shared" si="2"/>
        <v>5931740.2699999996</v>
      </c>
      <c r="I15" s="15">
        <f t="shared" si="2"/>
        <v>2243284.02</v>
      </c>
      <c r="J15" s="15">
        <f t="shared" si="2"/>
        <v>9795564.9399999995</v>
      </c>
      <c r="K15" s="15">
        <f t="shared" si="2"/>
        <v>0</v>
      </c>
      <c r="L15" s="15">
        <f t="shared" si="2"/>
        <v>0</v>
      </c>
      <c r="M15" s="15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</row>
    <row r="16" spans="1:16" ht="15.75" x14ac:dyDescent="0.25">
      <c r="A16" s="17" t="s">
        <v>30</v>
      </c>
      <c r="B16" s="18">
        <v>28187655</v>
      </c>
      <c r="C16" s="18">
        <v>28187655</v>
      </c>
      <c r="D16" s="18">
        <f>SUM(E16:P16)</f>
        <v>15497187.449999999</v>
      </c>
      <c r="E16" s="18">
        <v>185253.77</v>
      </c>
      <c r="F16" s="18">
        <v>7402789.9100000001</v>
      </c>
      <c r="G16" s="18">
        <v>4014367.75</v>
      </c>
      <c r="H16" s="18">
        <v>163300.56</v>
      </c>
      <c r="I16" s="18">
        <v>2210244.02</v>
      </c>
      <c r="J16" s="18">
        <v>1521231.44</v>
      </c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>
        <f t="shared" ref="D17:D24" si="3">SUM(E17:P17)</f>
        <v>90000</v>
      </c>
      <c r="E17" s="18">
        <v>0</v>
      </c>
      <c r="F17" s="18">
        <v>0</v>
      </c>
      <c r="G17" s="18">
        <v>0</v>
      </c>
      <c r="H17" s="18">
        <v>90000</v>
      </c>
      <c r="I17" s="18">
        <v>0</v>
      </c>
      <c r="J17" s="18">
        <v>0</v>
      </c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>
        <f t="shared" si="3"/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>
        <f t="shared" si="3"/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>
        <f t="shared" si="3"/>
        <v>5579120</v>
      </c>
      <c r="E20" s="18">
        <v>0</v>
      </c>
      <c r="F20" s="18">
        <v>0</v>
      </c>
      <c r="G20" s="18">
        <v>1329120</v>
      </c>
      <c r="H20" s="18">
        <v>4250000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>
        <f t="shared" si="3"/>
        <v>11488507.210000001</v>
      </c>
      <c r="E21" s="18">
        <v>0</v>
      </c>
      <c r="F21" s="18">
        <v>3108750</v>
      </c>
      <c r="G21" s="18">
        <v>0</v>
      </c>
      <c r="H21" s="18">
        <v>585447.71</v>
      </c>
      <c r="I21" s="18">
        <v>0</v>
      </c>
      <c r="J21" s="18">
        <v>7794309.5</v>
      </c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>
        <f t="shared" si="3"/>
        <v>5900</v>
      </c>
      <c r="E22" s="18">
        <v>0</v>
      </c>
      <c r="F22" s="18">
        <v>0</v>
      </c>
      <c r="G22" s="18">
        <v>5900</v>
      </c>
      <c r="H22" s="18">
        <v>0</v>
      </c>
      <c r="I22" s="18">
        <v>0</v>
      </c>
      <c r="J22" s="18">
        <v>0</v>
      </c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>
        <f t="shared" si="3"/>
        <v>1318296</v>
      </c>
      <c r="E23" s="18">
        <v>0</v>
      </c>
      <c r="F23" s="18">
        <v>0</v>
      </c>
      <c r="G23" s="18">
        <v>33040</v>
      </c>
      <c r="H23" s="18">
        <v>842992</v>
      </c>
      <c r="I23" s="18">
        <v>33040</v>
      </c>
      <c r="J23" s="18">
        <v>409224</v>
      </c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>
        <f t="shared" si="3"/>
        <v>70800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70800</v>
      </c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4">SUM(D26:D34)</f>
        <v>9893696.2199999988</v>
      </c>
      <c r="E25" s="15">
        <f t="shared" si="4"/>
        <v>0</v>
      </c>
      <c r="F25" s="15">
        <f t="shared" si="4"/>
        <v>91544.4</v>
      </c>
      <c r="G25" s="15">
        <f t="shared" si="4"/>
        <v>2568734.86</v>
      </c>
      <c r="H25" s="15">
        <f t="shared" si="4"/>
        <v>3751717.9400000004</v>
      </c>
      <c r="I25" s="15">
        <f t="shared" si="4"/>
        <v>1902805.05</v>
      </c>
      <c r="J25" s="15">
        <f t="shared" si="4"/>
        <v>1578893.97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>
        <f>SUM(E26:P26)</f>
        <v>582621.80000000005</v>
      </c>
      <c r="E26" s="18">
        <v>0</v>
      </c>
      <c r="F26" s="18">
        <v>0</v>
      </c>
      <c r="G26" s="18">
        <v>284485.48</v>
      </c>
      <c r="H26" s="18">
        <v>63197.120000000003</v>
      </c>
      <c r="I26" s="18">
        <v>234939.2</v>
      </c>
      <c r="J26" s="18">
        <v>0</v>
      </c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>
        <f t="shared" ref="D27:D34" si="5">SUM(E27:P27)</f>
        <v>533407.19999999995</v>
      </c>
      <c r="E27" s="18">
        <v>0</v>
      </c>
      <c r="F27" s="18">
        <v>0</v>
      </c>
      <c r="G27" s="18">
        <v>134567.20000000001</v>
      </c>
      <c r="H27" s="18">
        <v>398840</v>
      </c>
      <c r="I27" s="18">
        <v>0</v>
      </c>
      <c r="J27" s="18">
        <v>0</v>
      </c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>
        <f t="shared" si="5"/>
        <v>1218586</v>
      </c>
      <c r="E28" s="18">
        <v>0</v>
      </c>
      <c r="F28" s="18">
        <v>0</v>
      </c>
      <c r="G28" s="18">
        <v>0</v>
      </c>
      <c r="H28" s="18">
        <v>649</v>
      </c>
      <c r="I28" s="18">
        <v>347533.6</v>
      </c>
      <c r="J28" s="18">
        <v>870403.4</v>
      </c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>
        <f t="shared" si="5"/>
        <v>255971.25</v>
      </c>
      <c r="E29" s="18">
        <v>0</v>
      </c>
      <c r="F29" s="18">
        <v>0</v>
      </c>
      <c r="G29" s="18">
        <v>0</v>
      </c>
      <c r="H29" s="18">
        <v>0</v>
      </c>
      <c r="I29" s="18">
        <v>102840.25</v>
      </c>
      <c r="J29" s="18">
        <v>153131</v>
      </c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>
        <f t="shared" si="5"/>
        <v>100488.79999999999</v>
      </c>
      <c r="E30" s="18">
        <v>0</v>
      </c>
      <c r="F30" s="18">
        <v>91544.4</v>
      </c>
      <c r="G30" s="18">
        <v>0</v>
      </c>
      <c r="H30" s="18">
        <v>2572.4</v>
      </c>
      <c r="I30" s="18">
        <v>6372</v>
      </c>
      <c r="J30" s="18">
        <v>0</v>
      </c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>
        <f t="shared" si="5"/>
        <v>2608.13</v>
      </c>
      <c r="E31" s="18">
        <v>0</v>
      </c>
      <c r="F31" s="18">
        <v>0</v>
      </c>
      <c r="G31" s="18">
        <v>1286.2</v>
      </c>
      <c r="H31" s="18">
        <v>148.68</v>
      </c>
      <c r="I31" s="18">
        <v>1132.8</v>
      </c>
      <c r="J31" s="18">
        <v>40.450000000000003</v>
      </c>
      <c r="K31" s="18"/>
      <c r="L31" s="18"/>
      <c r="M31" s="18"/>
      <c r="N31" s="18"/>
      <c r="O31" s="18"/>
      <c r="P31" s="18"/>
    </row>
    <row r="32" spans="1:16" ht="15.75" x14ac:dyDescent="0.25">
      <c r="A32" s="17" t="s">
        <v>46</v>
      </c>
      <c r="B32" s="18">
        <v>9650000</v>
      </c>
      <c r="C32" s="18">
        <v>9390000</v>
      </c>
      <c r="D32" s="18">
        <f t="shared" si="5"/>
        <v>4710490.96</v>
      </c>
      <c r="E32" s="18">
        <v>0</v>
      </c>
      <c r="F32" s="18">
        <v>0</v>
      </c>
      <c r="G32" s="18">
        <v>1987883.92</v>
      </c>
      <c r="H32" s="18">
        <v>2597300</v>
      </c>
      <c r="I32" s="18">
        <v>0</v>
      </c>
      <c r="J32" s="18">
        <v>125307.04</v>
      </c>
      <c r="K32" s="18"/>
      <c r="L32" s="18"/>
      <c r="M32" s="18"/>
      <c r="N32" s="18"/>
      <c r="O32" s="18"/>
      <c r="P32" s="18"/>
    </row>
    <row r="33" spans="1:16" ht="19.5" customHeight="1" x14ac:dyDescent="0.25">
      <c r="A33" s="17" t="s">
        <v>47</v>
      </c>
      <c r="B33" s="19">
        <v>0</v>
      </c>
      <c r="C33" s="19">
        <v>0</v>
      </c>
      <c r="D33" s="18">
        <f t="shared" si="5"/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>
        <f t="shared" si="5"/>
        <v>2489522.08</v>
      </c>
      <c r="E34" s="18">
        <v>0</v>
      </c>
      <c r="F34" s="18">
        <v>0</v>
      </c>
      <c r="G34" s="18">
        <v>160512.06</v>
      </c>
      <c r="H34" s="18">
        <v>689010.74</v>
      </c>
      <c r="I34" s="18">
        <v>1209987.2</v>
      </c>
      <c r="J34" s="18">
        <v>430012.08</v>
      </c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6">SUM(D36:D42)</f>
        <v>0</v>
      </c>
      <c r="E35" s="21">
        <f t="shared" si="6"/>
        <v>0</v>
      </c>
      <c r="F35" s="15">
        <f t="shared" si="6"/>
        <v>0</v>
      </c>
      <c r="G35" s="15">
        <f t="shared" si="6"/>
        <v>0</v>
      </c>
      <c r="H35" s="15">
        <f t="shared" si="6"/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15">
        <f t="shared" si="6"/>
        <v>0</v>
      </c>
      <c r="P35" s="15">
        <f t="shared" si="6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>
        <f>SUM(E36:P36)</f>
        <v>0</v>
      </c>
      <c r="E36" s="19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>
        <f t="shared" ref="D37:D42" si="7">SUM(E37:P37)</f>
        <v>0</v>
      </c>
      <c r="E37" s="19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>
        <f t="shared" si="7"/>
        <v>0</v>
      </c>
      <c r="E38" s="19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/>
      <c r="L38" s="18"/>
      <c r="M38" s="18"/>
      <c r="N38" s="18"/>
      <c r="O38" s="18"/>
      <c r="P38" s="18"/>
    </row>
    <row r="39" spans="1:16" ht="15.75" x14ac:dyDescent="0.25">
      <c r="A39" s="17" t="s">
        <v>53</v>
      </c>
      <c r="B39" s="19">
        <v>0</v>
      </c>
      <c r="C39" s="19">
        <v>0</v>
      </c>
      <c r="D39" s="19">
        <f t="shared" si="7"/>
        <v>0</v>
      </c>
      <c r="E39" s="19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/>
      <c r="L39" s="18"/>
      <c r="M39" s="18"/>
      <c r="N39" s="18"/>
      <c r="O39" s="18"/>
      <c r="P39" s="18"/>
    </row>
    <row r="40" spans="1:16" ht="15.75" x14ac:dyDescent="0.25">
      <c r="A40" s="17" t="s">
        <v>54</v>
      </c>
      <c r="B40" s="19">
        <v>0</v>
      </c>
      <c r="C40" s="19">
        <v>0</v>
      </c>
      <c r="D40" s="19">
        <f t="shared" si="7"/>
        <v>0</v>
      </c>
      <c r="E40" s="19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>
        <f t="shared" si="7"/>
        <v>0</v>
      </c>
      <c r="E41" s="19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>
        <f t="shared" si="7"/>
        <v>0</v>
      </c>
      <c r="E42" s="19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8">SUM(D44:D50)</f>
        <v>0</v>
      </c>
      <c r="E43" s="21">
        <f t="shared" si="8"/>
        <v>0</v>
      </c>
      <c r="F43" s="15">
        <f t="shared" si="8"/>
        <v>0</v>
      </c>
      <c r="G43" s="15">
        <f t="shared" si="8"/>
        <v>0</v>
      </c>
      <c r="H43" s="15">
        <f>SUM(H44:H50)</f>
        <v>0</v>
      </c>
      <c r="I43" s="15">
        <f t="shared" si="8"/>
        <v>0</v>
      </c>
      <c r="J43" s="15">
        <f t="shared" si="8"/>
        <v>0</v>
      </c>
      <c r="K43" s="15">
        <f t="shared" si="8"/>
        <v>0</v>
      </c>
      <c r="L43" s="15">
        <f t="shared" si="8"/>
        <v>0</v>
      </c>
      <c r="M43" s="15">
        <f t="shared" si="8"/>
        <v>0</v>
      </c>
      <c r="N43" s="15">
        <f t="shared" si="8"/>
        <v>0</v>
      </c>
      <c r="O43" s="15">
        <f t="shared" si="8"/>
        <v>0</v>
      </c>
      <c r="P43" s="15">
        <f t="shared" si="8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>
        <f>SUM(E44:P44)</f>
        <v>0</v>
      </c>
      <c r="E44" s="19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>
        <f t="shared" ref="D45:D50" si="9">SUM(E45:P45)</f>
        <v>0</v>
      </c>
      <c r="E45" s="19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>
        <f t="shared" si="9"/>
        <v>0</v>
      </c>
      <c r="E46" s="19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/>
      <c r="L46" s="18"/>
      <c r="M46" s="18"/>
      <c r="N46" s="18"/>
      <c r="O46" s="18"/>
      <c r="P46" s="18"/>
    </row>
    <row r="47" spans="1:16" ht="15.75" x14ac:dyDescent="0.25">
      <c r="A47" s="17" t="s">
        <v>61</v>
      </c>
      <c r="B47" s="19">
        <v>0</v>
      </c>
      <c r="C47" s="19">
        <v>0</v>
      </c>
      <c r="D47" s="19">
        <f t="shared" si="9"/>
        <v>0</v>
      </c>
      <c r="E47" s="19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/>
      <c r="L47" s="18"/>
      <c r="M47" s="18"/>
      <c r="N47" s="18"/>
      <c r="O47" s="18"/>
      <c r="P47" s="18"/>
    </row>
    <row r="48" spans="1:16" ht="15.75" x14ac:dyDescent="0.25">
      <c r="A48" s="17" t="s">
        <v>62</v>
      </c>
      <c r="B48" s="19">
        <v>0</v>
      </c>
      <c r="C48" s="19">
        <v>0</v>
      </c>
      <c r="D48" s="19">
        <f t="shared" si="9"/>
        <v>0</v>
      </c>
      <c r="E48" s="19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/>
      <c r="L48" s="18"/>
      <c r="M48" s="18"/>
      <c r="N48" s="18"/>
      <c r="O48" s="18"/>
      <c r="P48" s="18"/>
    </row>
    <row r="49" spans="1:16" ht="15.75" x14ac:dyDescent="0.25">
      <c r="A49" s="17" t="s">
        <v>63</v>
      </c>
      <c r="B49" s="19">
        <v>0</v>
      </c>
      <c r="C49" s="19">
        <v>0</v>
      </c>
      <c r="D49" s="19">
        <f t="shared" si="9"/>
        <v>0</v>
      </c>
      <c r="E49" s="19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/>
      <c r="L49" s="18"/>
      <c r="M49" s="18"/>
      <c r="N49" s="18"/>
      <c r="O49" s="18"/>
      <c r="P49" s="18"/>
    </row>
    <row r="50" spans="1:16" ht="15.75" x14ac:dyDescent="0.25">
      <c r="A50" s="17" t="s">
        <v>64</v>
      </c>
      <c r="B50" s="19">
        <v>0</v>
      </c>
      <c r="C50" s="19">
        <v>0</v>
      </c>
      <c r="D50" s="19">
        <f t="shared" si="9"/>
        <v>0</v>
      </c>
      <c r="E50" s="19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/>
      <c r="L50" s="18"/>
      <c r="M50" s="18"/>
      <c r="N50" s="18"/>
      <c r="O50" s="18"/>
      <c r="P50" s="18"/>
    </row>
    <row r="51" spans="1:16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P51" si="10">SUM(D52:D60)</f>
        <v>1492422.38</v>
      </c>
      <c r="E51" s="15">
        <f t="shared" si="10"/>
        <v>0</v>
      </c>
      <c r="F51" s="15">
        <f t="shared" si="10"/>
        <v>0</v>
      </c>
      <c r="G51" s="15">
        <f t="shared" si="10"/>
        <v>1240537.79</v>
      </c>
      <c r="H51" s="15">
        <f t="shared" si="10"/>
        <v>0</v>
      </c>
      <c r="I51" s="15">
        <f t="shared" si="10"/>
        <v>4000.2</v>
      </c>
      <c r="J51" s="15">
        <f t="shared" si="10"/>
        <v>247884.39</v>
      </c>
      <c r="K51" s="15">
        <f t="shared" si="10"/>
        <v>0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10"/>
        <v>0</v>
      </c>
      <c r="P51" s="15">
        <f t="shared" si="10"/>
        <v>0</v>
      </c>
    </row>
    <row r="52" spans="1:16" ht="15.75" x14ac:dyDescent="0.25">
      <c r="A52" s="17" t="s">
        <v>66</v>
      </c>
      <c r="B52" s="18">
        <v>1200000</v>
      </c>
      <c r="C52" s="18">
        <v>1565200</v>
      </c>
      <c r="D52" s="18">
        <f>SUM(E52:P52)</f>
        <v>1302096.8599999999</v>
      </c>
      <c r="E52" s="18">
        <v>0</v>
      </c>
      <c r="F52" s="18">
        <v>0</v>
      </c>
      <c r="G52" s="18">
        <v>1050212.27</v>
      </c>
      <c r="H52" s="18">
        <v>0</v>
      </c>
      <c r="I52" s="18">
        <v>4000.2</v>
      </c>
      <c r="J52" s="18">
        <v>247884.39</v>
      </c>
      <c r="K52" s="18"/>
      <c r="L52" s="18"/>
      <c r="M52" s="18"/>
      <c r="N52" s="18"/>
      <c r="O52" s="18"/>
      <c r="P52" s="18"/>
    </row>
    <row r="53" spans="1:16" ht="15.75" x14ac:dyDescent="0.25">
      <c r="A53" s="17" t="s">
        <v>67</v>
      </c>
      <c r="B53" s="18">
        <v>1200000</v>
      </c>
      <c r="C53" s="18">
        <v>245400</v>
      </c>
      <c r="D53" s="18">
        <f t="shared" ref="D53:D60" si="11">SUM(E53:P53)</f>
        <v>190325.52</v>
      </c>
      <c r="E53" s="18">
        <v>0</v>
      </c>
      <c r="F53" s="18">
        <v>0</v>
      </c>
      <c r="G53" s="18">
        <v>190325.52</v>
      </c>
      <c r="H53" s="18">
        <v>0</v>
      </c>
      <c r="I53" s="18">
        <v>0</v>
      </c>
      <c r="J53" s="18">
        <v>0</v>
      </c>
      <c r="K53" s="18"/>
      <c r="L53" s="18"/>
      <c r="M53" s="18"/>
      <c r="N53" s="18"/>
      <c r="O53" s="18"/>
      <c r="P53" s="18"/>
    </row>
    <row r="54" spans="1:16" ht="15.75" x14ac:dyDescent="0.25">
      <c r="A54" s="17" t="s">
        <v>68</v>
      </c>
      <c r="B54" s="18">
        <v>800000</v>
      </c>
      <c r="C54" s="18">
        <v>200</v>
      </c>
      <c r="D54" s="18">
        <f t="shared" si="11"/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/>
      <c r="L54" s="18"/>
      <c r="M54" s="18"/>
      <c r="N54" s="18"/>
      <c r="O54" s="18"/>
      <c r="P54" s="18"/>
    </row>
    <row r="55" spans="1:16" ht="15.75" x14ac:dyDescent="0.25">
      <c r="A55" s="17" t="s">
        <v>69</v>
      </c>
      <c r="B55" s="18">
        <v>300000</v>
      </c>
      <c r="C55" s="18">
        <v>300</v>
      </c>
      <c r="D55" s="18">
        <f t="shared" si="11"/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/>
      <c r="L55" s="18"/>
      <c r="M55" s="18"/>
      <c r="N55" s="18"/>
      <c r="O55" s="18"/>
      <c r="P55" s="18"/>
    </row>
    <row r="56" spans="1:16" ht="15.75" x14ac:dyDescent="0.25">
      <c r="A56" s="17" t="s">
        <v>70</v>
      </c>
      <c r="B56" s="18">
        <v>1633762</v>
      </c>
      <c r="C56" s="18">
        <v>130500</v>
      </c>
      <c r="D56" s="18">
        <f t="shared" si="11"/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/>
      <c r="L56" s="18"/>
      <c r="M56" s="18"/>
      <c r="N56" s="18"/>
      <c r="O56" s="18"/>
      <c r="P56" s="18"/>
    </row>
    <row r="57" spans="1:16" ht="15.75" x14ac:dyDescent="0.25">
      <c r="A57" s="17" t="s">
        <v>71</v>
      </c>
      <c r="B57" s="18">
        <v>300000</v>
      </c>
      <c r="C57" s="18">
        <v>100</v>
      </c>
      <c r="D57" s="18">
        <f t="shared" si="11"/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/>
      <c r="L57" s="18"/>
      <c r="M57" s="18"/>
      <c r="N57" s="18"/>
      <c r="O57" s="18"/>
      <c r="P57" s="18"/>
    </row>
    <row r="58" spans="1:16" ht="15.75" x14ac:dyDescent="0.25">
      <c r="A58" s="17" t="s">
        <v>72</v>
      </c>
      <c r="B58" s="19">
        <v>0</v>
      </c>
      <c r="C58" s="19">
        <v>0</v>
      </c>
      <c r="D58" s="18">
        <f t="shared" si="11"/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/>
      <c r="L58" s="18"/>
      <c r="M58" s="18"/>
      <c r="N58" s="18"/>
      <c r="O58" s="18"/>
      <c r="P58" s="18"/>
    </row>
    <row r="59" spans="1:16" ht="15.75" x14ac:dyDescent="0.25">
      <c r="A59" s="17" t="s">
        <v>73</v>
      </c>
      <c r="B59" s="18">
        <v>1000000</v>
      </c>
      <c r="C59" s="18">
        <v>200</v>
      </c>
      <c r="D59" s="18">
        <f t="shared" si="11"/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/>
      <c r="L59" s="18"/>
      <c r="M59" s="18"/>
      <c r="N59" s="18"/>
      <c r="O59" s="18"/>
      <c r="P59" s="18"/>
    </row>
    <row r="60" spans="1:16" ht="15.75" x14ac:dyDescent="0.25">
      <c r="A60" s="17" t="s">
        <v>74</v>
      </c>
      <c r="B60" s="19">
        <v>0</v>
      </c>
      <c r="C60" s="19">
        <v>0</v>
      </c>
      <c r="D60" s="18">
        <f t="shared" si="11"/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/>
      <c r="L60" s="18"/>
      <c r="M60" s="18"/>
      <c r="N60" s="18"/>
      <c r="O60" s="18"/>
      <c r="P60" s="18"/>
    </row>
    <row r="61" spans="1:16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P61" si="12">SUM(D62:D65)</f>
        <v>0</v>
      </c>
      <c r="E61" s="21">
        <f t="shared" si="12"/>
        <v>0</v>
      </c>
      <c r="F61" s="15">
        <f t="shared" si="12"/>
        <v>0</v>
      </c>
      <c r="G61" s="15">
        <f t="shared" si="12"/>
        <v>0</v>
      </c>
      <c r="H61" s="15">
        <f t="shared" si="12"/>
        <v>0</v>
      </c>
      <c r="I61" s="15">
        <f t="shared" si="12"/>
        <v>0</v>
      </c>
      <c r="J61" s="15">
        <f t="shared" si="12"/>
        <v>0</v>
      </c>
      <c r="K61" s="15">
        <f t="shared" si="12"/>
        <v>0</v>
      </c>
      <c r="L61" s="15">
        <f t="shared" si="12"/>
        <v>0</v>
      </c>
      <c r="M61" s="15">
        <f t="shared" si="12"/>
        <v>0</v>
      </c>
      <c r="N61" s="15">
        <f t="shared" si="12"/>
        <v>0</v>
      </c>
      <c r="O61" s="15">
        <f t="shared" si="12"/>
        <v>0</v>
      </c>
      <c r="P61" s="15">
        <f t="shared" si="12"/>
        <v>0</v>
      </c>
    </row>
    <row r="62" spans="1:16" ht="15.75" x14ac:dyDescent="0.25">
      <c r="A62" s="17" t="s">
        <v>76</v>
      </c>
      <c r="B62" s="18">
        <v>0</v>
      </c>
      <c r="C62" s="18">
        <v>0</v>
      </c>
      <c r="D62" s="19">
        <f>SUM(E62:P62)</f>
        <v>0</v>
      </c>
      <c r="E62" s="19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/>
      <c r="L62" s="18"/>
      <c r="M62" s="18"/>
      <c r="N62" s="18"/>
      <c r="O62" s="18"/>
      <c r="P62" s="18"/>
    </row>
    <row r="63" spans="1:16" ht="15.75" x14ac:dyDescent="0.25">
      <c r="A63" s="17" t="s">
        <v>77</v>
      </c>
      <c r="B63" s="19">
        <v>0</v>
      </c>
      <c r="C63" s="19">
        <v>0</v>
      </c>
      <c r="D63" s="19">
        <f t="shared" ref="D63:D65" si="13">SUM(E63:P63)</f>
        <v>0</v>
      </c>
      <c r="E63" s="19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/>
      <c r="L63" s="18"/>
      <c r="M63" s="18"/>
      <c r="N63" s="18"/>
      <c r="O63" s="18"/>
      <c r="P63" s="18"/>
    </row>
    <row r="64" spans="1:16" ht="15.75" x14ac:dyDescent="0.25">
      <c r="A64" s="17" t="s">
        <v>78</v>
      </c>
      <c r="B64" s="19">
        <v>0</v>
      </c>
      <c r="C64" s="19">
        <v>0</v>
      </c>
      <c r="D64" s="19">
        <f t="shared" si="13"/>
        <v>0</v>
      </c>
      <c r="E64" s="19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/>
      <c r="L64" s="18"/>
      <c r="M64" s="18"/>
      <c r="N64" s="18"/>
      <c r="O64" s="18"/>
      <c r="P64" s="18"/>
    </row>
    <row r="65" spans="1:16" ht="31.5" x14ac:dyDescent="0.25">
      <c r="A65" s="17" t="s">
        <v>79</v>
      </c>
      <c r="B65" s="19">
        <v>0</v>
      </c>
      <c r="C65" s="19">
        <v>0</v>
      </c>
      <c r="D65" s="19">
        <f t="shared" si="13"/>
        <v>0</v>
      </c>
      <c r="E65" s="19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/>
      <c r="L65" s="18"/>
      <c r="M65" s="18"/>
      <c r="N65" s="18"/>
      <c r="O65" s="18"/>
      <c r="P65" s="18"/>
    </row>
    <row r="66" spans="1:16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P66" si="14">SUM(D67:D68)</f>
        <v>0</v>
      </c>
      <c r="E66" s="21">
        <f t="shared" si="14"/>
        <v>0</v>
      </c>
      <c r="F66" s="15">
        <f>SUM(F67:F68)</f>
        <v>0</v>
      </c>
      <c r="G66" s="15">
        <f t="shared" si="14"/>
        <v>0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0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 t="shared" si="14"/>
        <v>0</v>
      </c>
      <c r="P66" s="15">
        <f t="shared" si="14"/>
        <v>0</v>
      </c>
    </row>
    <row r="67" spans="1:16" ht="15.75" x14ac:dyDescent="0.25">
      <c r="A67" s="17" t="s">
        <v>81</v>
      </c>
      <c r="B67" s="19">
        <v>0</v>
      </c>
      <c r="C67" s="19">
        <v>0</v>
      </c>
      <c r="D67" s="19">
        <f>SUM(E67:P67)</f>
        <v>0</v>
      </c>
      <c r="E67" s="19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/>
      <c r="L67" s="18"/>
      <c r="M67" s="18"/>
      <c r="N67" s="18"/>
      <c r="O67" s="18"/>
      <c r="P67" s="18"/>
    </row>
    <row r="68" spans="1:16" ht="15.75" x14ac:dyDescent="0.25">
      <c r="A68" s="17" t="s">
        <v>82</v>
      </c>
      <c r="B68" s="19">
        <v>0</v>
      </c>
      <c r="C68" s="19">
        <v>0</v>
      </c>
      <c r="D68" s="19">
        <f>SUM(E68:P68)</f>
        <v>0</v>
      </c>
      <c r="E68" s="19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/>
      <c r="L68" s="18"/>
      <c r="M68" s="18"/>
      <c r="N68" s="18"/>
      <c r="O68" s="18"/>
      <c r="P68" s="18"/>
    </row>
    <row r="69" spans="1:16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15">SUM(D70:D72)</f>
        <v>0</v>
      </c>
      <c r="E69" s="21">
        <f t="shared" si="15"/>
        <v>0</v>
      </c>
      <c r="F69" s="21">
        <f t="shared" si="15"/>
        <v>0</v>
      </c>
      <c r="G69" s="21">
        <f t="shared" si="15"/>
        <v>0</v>
      </c>
      <c r="H69" s="21">
        <f t="shared" si="15"/>
        <v>0</v>
      </c>
      <c r="I69" s="21">
        <f t="shared" si="15"/>
        <v>0</v>
      </c>
      <c r="J69" s="21">
        <f t="shared" si="15"/>
        <v>0</v>
      </c>
      <c r="K69" s="21">
        <f t="shared" si="15"/>
        <v>0</v>
      </c>
      <c r="L69" s="21">
        <f t="shared" si="15"/>
        <v>0</v>
      </c>
      <c r="M69" s="21">
        <f t="shared" si="15"/>
        <v>0</v>
      </c>
      <c r="N69" s="21">
        <f t="shared" si="15"/>
        <v>0</v>
      </c>
      <c r="O69" s="21">
        <f t="shared" si="15"/>
        <v>0</v>
      </c>
      <c r="P69" s="21">
        <f t="shared" si="15"/>
        <v>0</v>
      </c>
    </row>
    <row r="70" spans="1:16" ht="15.75" x14ac:dyDescent="0.25">
      <c r="A70" s="17" t="s">
        <v>84</v>
      </c>
      <c r="B70" s="19">
        <v>0</v>
      </c>
      <c r="C70" s="19">
        <v>0</v>
      </c>
      <c r="D70" s="19">
        <f>SUM(E70:P70)</f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/>
      <c r="L70" s="19"/>
      <c r="M70" s="19"/>
      <c r="N70" s="19"/>
      <c r="O70" s="19"/>
      <c r="P70" s="19"/>
    </row>
    <row r="71" spans="1:16" ht="15.75" x14ac:dyDescent="0.25">
      <c r="A71" s="17" t="s">
        <v>85</v>
      </c>
      <c r="B71" s="19">
        <v>0</v>
      </c>
      <c r="C71" s="19">
        <v>0</v>
      </c>
      <c r="D71" s="19">
        <f t="shared" ref="D71:D72" si="16">SUM(E71:P71)</f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/>
      <c r="L71" s="19"/>
      <c r="M71" s="19"/>
      <c r="N71" s="19"/>
      <c r="O71" s="19"/>
      <c r="P71" s="19"/>
    </row>
    <row r="72" spans="1:16" ht="15.75" x14ac:dyDescent="0.25">
      <c r="A72" s="22" t="s">
        <v>86</v>
      </c>
      <c r="B72" s="23">
        <v>0</v>
      </c>
      <c r="C72" s="23">
        <v>0</v>
      </c>
      <c r="D72" s="19">
        <f t="shared" si="16"/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19">
        <v>0</v>
      </c>
      <c r="K72" s="19"/>
      <c r="L72" s="19"/>
      <c r="M72" s="19"/>
      <c r="N72" s="19"/>
      <c r="O72" s="19"/>
      <c r="P72" s="19"/>
    </row>
    <row r="73" spans="1:16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17">SUM(D9+D15+D25+D35+D43+D51+D66+D70)</f>
        <v>287379739.65999997</v>
      </c>
      <c r="E73" s="25">
        <f t="shared" si="17"/>
        <v>24141805.640000001</v>
      </c>
      <c r="F73" s="25">
        <f t="shared" si="17"/>
        <v>61512663.93</v>
      </c>
      <c r="G73" s="25">
        <f t="shared" si="17"/>
        <v>46777591.829999998</v>
      </c>
      <c r="H73" s="25">
        <f t="shared" si="17"/>
        <v>45405689.75999999</v>
      </c>
      <c r="I73" s="25">
        <f t="shared" si="17"/>
        <v>45956031.780000009</v>
      </c>
      <c r="J73" s="25">
        <f t="shared" si="17"/>
        <v>63585956.719999999</v>
      </c>
      <c r="K73" s="25">
        <f t="shared" si="17"/>
        <v>0</v>
      </c>
      <c r="L73" s="25">
        <f t="shared" si="17"/>
        <v>0</v>
      </c>
      <c r="M73" s="25">
        <f t="shared" si="17"/>
        <v>0</v>
      </c>
      <c r="N73" s="25">
        <f t="shared" si="17"/>
        <v>0</v>
      </c>
      <c r="O73" s="25">
        <f t="shared" si="17"/>
        <v>0</v>
      </c>
      <c r="P73" s="25">
        <f t="shared" si="17"/>
        <v>0</v>
      </c>
    </row>
    <row r="74" spans="1:16" ht="15.75" x14ac:dyDescent="0.25">
      <c r="A74" s="26" t="s">
        <v>88</v>
      </c>
      <c r="B74" s="27">
        <v>0</v>
      </c>
      <c r="C74" s="27">
        <v>0</v>
      </c>
      <c r="D74" s="27">
        <f t="shared" ref="D74" si="18">SUM(D75+D78+D81)</f>
        <v>0</v>
      </c>
      <c r="E74" s="27">
        <f>SUM(E75+E78+E81)</f>
        <v>0</v>
      </c>
      <c r="F74" s="27">
        <f>SUM(F75+F78+F81)</f>
        <v>0</v>
      </c>
      <c r="G74" s="27">
        <f>SUM(G75+G78+G81)</f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16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" si="19">SUM(D76:D77)</f>
        <v>0</v>
      </c>
      <c r="E75" s="29">
        <f>SUM(E76:E77)</f>
        <v>0</v>
      </c>
      <c r="F75" s="15">
        <f>SUM(F76:F77)</f>
        <v>0</v>
      </c>
      <c r="G75" s="15">
        <f>SUM(G76:G77)</f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</row>
    <row r="76" spans="1:16" ht="15.75" x14ac:dyDescent="0.25">
      <c r="A76" s="17" t="s">
        <v>90</v>
      </c>
      <c r="B76" s="19">
        <v>0</v>
      </c>
      <c r="C76" s="19">
        <v>0</v>
      </c>
      <c r="D76" s="19">
        <f t="shared" ref="D76:D77" si="20">SUM(E76:P76)</f>
        <v>0</v>
      </c>
      <c r="E76" s="19">
        <f>SUM(F76:P76)</f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16" ht="15.75" x14ac:dyDescent="0.25">
      <c r="A77" s="17" t="s">
        <v>91</v>
      </c>
      <c r="B77" s="19">
        <v>0</v>
      </c>
      <c r="C77" s="19">
        <v>0</v>
      </c>
      <c r="D77" s="19">
        <f t="shared" si="20"/>
        <v>0</v>
      </c>
      <c r="E77" s="19">
        <f>SUM(F77:P77)</f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16" ht="15.75" x14ac:dyDescent="0.25">
      <c r="A78" s="20" t="s">
        <v>92</v>
      </c>
      <c r="B78" s="21">
        <v>0</v>
      </c>
      <c r="C78" s="21">
        <f t="shared" ref="C78:P78" si="21">SUM(C79:C80)</f>
        <v>0</v>
      </c>
      <c r="D78" s="21">
        <f t="shared" si="21"/>
        <v>0</v>
      </c>
      <c r="E78" s="21">
        <f t="shared" si="21"/>
        <v>0</v>
      </c>
      <c r="F78" s="15">
        <f t="shared" si="21"/>
        <v>0</v>
      </c>
      <c r="G78" s="15">
        <f t="shared" si="21"/>
        <v>0</v>
      </c>
      <c r="H78" s="15">
        <f t="shared" si="21"/>
        <v>0</v>
      </c>
      <c r="I78" s="15">
        <f t="shared" si="21"/>
        <v>0</v>
      </c>
      <c r="J78" s="15">
        <f t="shared" si="21"/>
        <v>0</v>
      </c>
      <c r="K78" s="15">
        <f t="shared" si="21"/>
        <v>0</v>
      </c>
      <c r="L78" s="15">
        <f t="shared" si="21"/>
        <v>0</v>
      </c>
      <c r="M78" s="15">
        <f t="shared" si="21"/>
        <v>0</v>
      </c>
      <c r="N78" s="15">
        <f t="shared" si="21"/>
        <v>0</v>
      </c>
      <c r="O78" s="15">
        <f t="shared" si="21"/>
        <v>0</v>
      </c>
      <c r="P78" s="15">
        <f t="shared" si="21"/>
        <v>0</v>
      </c>
    </row>
    <row r="79" spans="1:16" ht="15.75" x14ac:dyDescent="0.25">
      <c r="A79" s="17" t="s">
        <v>93</v>
      </c>
      <c r="B79" s="19">
        <v>0</v>
      </c>
      <c r="C79" s="19">
        <v>0</v>
      </c>
      <c r="D79" s="19">
        <f t="shared" ref="D79:D80" si="22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16" ht="15.75" x14ac:dyDescent="0.25">
      <c r="A80" s="17" t="s">
        <v>94</v>
      </c>
      <c r="B80" s="19">
        <v>0</v>
      </c>
      <c r="C80" s="19">
        <v>0</v>
      </c>
      <c r="D80" s="19">
        <f t="shared" si="22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23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 t="shared" ref="D83:P83" si="24">SUM(D75+D78+D81)</f>
        <v>0</v>
      </c>
      <c r="E83" s="30">
        <f t="shared" si="24"/>
        <v>0</v>
      </c>
      <c r="F83" s="30">
        <f t="shared" si="24"/>
        <v>0</v>
      </c>
      <c r="G83" s="30">
        <f t="shared" si="24"/>
        <v>0</v>
      </c>
      <c r="H83" s="30">
        <f t="shared" si="24"/>
        <v>0</v>
      </c>
      <c r="I83" s="30">
        <f t="shared" si="24"/>
        <v>0</v>
      </c>
      <c r="J83" s="30">
        <f t="shared" si="24"/>
        <v>0</v>
      </c>
      <c r="K83" s="30">
        <f t="shared" si="24"/>
        <v>0</v>
      </c>
      <c r="L83" s="30">
        <f t="shared" si="24"/>
        <v>0</v>
      </c>
      <c r="M83" s="30">
        <f t="shared" si="24"/>
        <v>0</v>
      </c>
      <c r="N83" s="30">
        <f t="shared" si="24"/>
        <v>0</v>
      </c>
      <c r="O83" s="30">
        <f t="shared" si="24"/>
        <v>0</v>
      </c>
      <c r="P83" s="30">
        <f t="shared" si="24"/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L84" si="25">SUM(D73+D83)</f>
        <v>287379739.65999997</v>
      </c>
      <c r="E84" s="32">
        <f t="shared" si="25"/>
        <v>24141805.640000001</v>
      </c>
      <c r="F84" s="32">
        <f t="shared" si="25"/>
        <v>61512663.93</v>
      </c>
      <c r="G84" s="32">
        <f t="shared" si="25"/>
        <v>46777591.829999998</v>
      </c>
      <c r="H84" s="32">
        <f t="shared" si="25"/>
        <v>45405689.75999999</v>
      </c>
      <c r="I84" s="32">
        <f t="shared" si="25"/>
        <v>45956031.780000009</v>
      </c>
      <c r="J84" s="32">
        <f t="shared" si="25"/>
        <v>63585956.719999999</v>
      </c>
      <c r="K84" s="32">
        <f t="shared" si="25"/>
        <v>0</v>
      </c>
      <c r="L84" s="32">
        <f t="shared" si="25"/>
        <v>0</v>
      </c>
      <c r="M84" s="32">
        <f>SUM(M73+M83)</f>
        <v>0</v>
      </c>
      <c r="N84" s="32">
        <f>SUM(N73+N83)</f>
        <v>0</v>
      </c>
      <c r="O84" s="32">
        <f>SUM(O73+O83)</f>
        <v>0</v>
      </c>
      <c r="P84" s="32">
        <f>SUM(P73+P83)</f>
        <v>0</v>
      </c>
    </row>
    <row r="85" spans="1:16" x14ac:dyDescent="0.25">
      <c r="A85" t="s">
        <v>118</v>
      </c>
      <c r="B85"/>
      <c r="C85"/>
    </row>
    <row r="86" spans="1:16" x14ac:dyDescent="0.25">
      <c r="A86" t="s">
        <v>143</v>
      </c>
      <c r="B86"/>
      <c r="C86"/>
      <c r="D86" s="34"/>
    </row>
    <row r="87" spans="1:16" ht="15" customHeight="1" x14ac:dyDescent="0.25">
      <c r="A87" t="s">
        <v>144</v>
      </c>
      <c r="B87"/>
      <c r="C87"/>
      <c r="D87" s="35"/>
    </row>
    <row r="88" spans="1:16" ht="16.5" customHeight="1" x14ac:dyDescent="0.3">
      <c r="A88" s="42" t="s">
        <v>103</v>
      </c>
      <c r="B88" s="42"/>
      <c r="C88" s="42"/>
      <c r="D88" s="34"/>
    </row>
    <row r="89" spans="1:16" x14ac:dyDescent="0.25">
      <c r="A89" s="37" t="s">
        <v>121</v>
      </c>
      <c r="B89" s="37"/>
      <c r="C89" s="37"/>
      <c r="D89" s="36"/>
    </row>
    <row r="90" spans="1:16" ht="30" x14ac:dyDescent="0.25">
      <c r="A90" s="36" t="s">
        <v>122</v>
      </c>
      <c r="B90" s="36"/>
      <c r="C90" s="36"/>
      <c r="D90" s="35"/>
    </row>
    <row r="91" spans="1:16" x14ac:dyDescent="0.25">
      <c r="A91" s="37" t="s">
        <v>123</v>
      </c>
      <c r="B91" s="37"/>
      <c r="C91" s="37"/>
      <c r="D91" s="35"/>
    </row>
    <row r="92" spans="1:16" x14ac:dyDescent="0.25">
      <c r="A92" s="37" t="s">
        <v>124</v>
      </c>
      <c r="B92" s="37"/>
      <c r="C92" s="37"/>
      <c r="D92" s="35"/>
    </row>
    <row r="93" spans="1:16" x14ac:dyDescent="0.25">
      <c r="A93" s="37" t="s">
        <v>125</v>
      </c>
      <c r="B93" s="37"/>
      <c r="C93" s="37"/>
      <c r="D93" s="35"/>
    </row>
    <row r="94" spans="1:16" x14ac:dyDescent="0.25">
      <c r="A94" s="37"/>
      <c r="B94"/>
      <c r="C94"/>
      <c r="D94" s="35"/>
    </row>
    <row r="95" spans="1:16" x14ac:dyDescent="0.25">
      <c r="A95" s="38" t="s">
        <v>140</v>
      </c>
      <c r="B95" s="38"/>
      <c r="C95" s="38"/>
      <c r="D95" s="55"/>
      <c r="E95" s="55"/>
      <c r="F95" s="55"/>
      <c r="G95" s="55"/>
      <c r="H95" s="44" t="s">
        <v>148</v>
      </c>
      <c r="I95" s="44"/>
      <c r="J95" s="44"/>
      <c r="K95" s="39"/>
      <c r="L95" s="39"/>
      <c r="M95" s="46" t="s">
        <v>107</v>
      </c>
      <c r="N95" s="46"/>
      <c r="O95" s="46"/>
      <c r="P95" s="46"/>
    </row>
    <row r="96" spans="1:16" x14ac:dyDescent="0.25">
      <c r="A96" s="38" t="s">
        <v>141</v>
      </c>
      <c r="B96" s="38"/>
      <c r="C96" s="38"/>
      <c r="D96" s="55" t="s">
        <v>145</v>
      </c>
      <c r="E96" s="55"/>
      <c r="F96" s="55"/>
      <c r="G96" s="55"/>
      <c r="H96" s="44" t="s">
        <v>147</v>
      </c>
      <c r="I96" s="44"/>
      <c r="J96" s="44"/>
      <c r="K96" s="38"/>
      <c r="L96" s="38"/>
      <c r="M96" s="44" t="s">
        <v>109</v>
      </c>
      <c r="N96" s="44"/>
      <c r="O96" s="44"/>
      <c r="P96" s="44"/>
    </row>
    <row r="97" spans="1:16" x14ac:dyDescent="0.25">
      <c r="A97" s="38" t="s">
        <v>142</v>
      </c>
      <c r="B97" s="38"/>
      <c r="C97" s="38"/>
      <c r="D97" s="55" t="s">
        <v>146</v>
      </c>
      <c r="E97" s="55"/>
      <c r="F97" s="55"/>
      <c r="G97" s="55"/>
      <c r="H97" s="44" t="s">
        <v>111</v>
      </c>
      <c r="I97" s="44"/>
      <c r="J97" s="44"/>
      <c r="K97" s="38"/>
      <c r="L97" s="38"/>
      <c r="M97" s="44" t="s">
        <v>111</v>
      </c>
      <c r="N97" s="44"/>
      <c r="O97" s="44"/>
      <c r="P97" s="44"/>
    </row>
    <row r="98" spans="1:16" x14ac:dyDescent="0.25">
      <c r="A98" s="38"/>
      <c r="B98" s="38"/>
      <c r="C98" s="38"/>
      <c r="D98" s="55"/>
      <c r="E98" s="55"/>
      <c r="F98" s="55"/>
      <c r="G98" s="55"/>
      <c r="H98" s="43"/>
      <c r="I98" s="43"/>
      <c r="J98" s="43"/>
      <c r="K98" s="38"/>
      <c r="L98" s="38"/>
      <c r="M98" s="43"/>
      <c r="N98" s="43"/>
      <c r="O98" s="43"/>
      <c r="P98" s="43"/>
    </row>
    <row r="99" spans="1:16" x14ac:dyDescent="0.25">
      <c r="A99" s="46" t="s">
        <v>116</v>
      </c>
      <c r="B99" s="46"/>
      <c r="C99" s="46"/>
      <c r="D99" s="46"/>
      <c r="E99" s="46"/>
      <c r="F99" s="46"/>
      <c r="G99" s="46"/>
      <c r="H99" s="46"/>
      <c r="I99" s="46"/>
      <c r="J99" s="46"/>
    </row>
    <row r="100" spans="1:16" x14ac:dyDescent="0.25">
      <c r="A100" s="45" t="s">
        <v>112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1"/>
      <c r="L100" s="41"/>
      <c r="M100" s="41"/>
    </row>
    <row r="101" spans="1:16" x14ac:dyDescent="0.25">
      <c r="A101" s="45" t="s">
        <v>113</v>
      </c>
      <c r="B101" s="45"/>
      <c r="C101" s="45"/>
      <c r="D101" s="45"/>
      <c r="E101" s="45"/>
      <c r="F101" s="45"/>
      <c r="G101" s="45"/>
      <c r="H101" s="45"/>
      <c r="I101" s="45"/>
      <c r="J101" s="45"/>
      <c r="K101" s="41"/>
      <c r="L101" s="41"/>
      <c r="M101" s="41"/>
    </row>
  </sheetData>
  <sheetProtection algorithmName="SHA-512" hashValue="ThKsUsp7TMGix49n4e6kMwquPmIDZUcHVaxCgJB2SgJT0vESDAae5/QXq0fmNeOHClwr6XQ1eKPJI4ydnPvsOQ==" saltValue="2C6L+C6pZWhA8GrUwm6Nrg==" spinCount="100000" sheet="1" formatCells="0" formatColumns="0" formatRows="0" insertColumns="0" insertRows="0" insertHyperlinks="0" deleteColumns="0" deleteRows="0" sort="0" autoFilter="0" pivotTables="0"/>
  <mergeCells count="16">
    <mergeCell ref="M95:P95"/>
    <mergeCell ref="M96:P96"/>
    <mergeCell ref="M97:P97"/>
    <mergeCell ref="H96:J96"/>
    <mergeCell ref="H97:J97"/>
    <mergeCell ref="H95:J95"/>
    <mergeCell ref="A1:J1"/>
    <mergeCell ref="A2:J2"/>
    <mergeCell ref="A3:J3"/>
    <mergeCell ref="A4:J4"/>
    <mergeCell ref="A5:J5"/>
    <mergeCell ref="B6:C6"/>
    <mergeCell ref="D6:P6"/>
    <mergeCell ref="A99:J99"/>
    <mergeCell ref="A100:J100"/>
    <mergeCell ref="A101:J101"/>
  </mergeCells>
  <pageMargins left="0.25" right="0.25" top="0.75" bottom="0.75" header="0.3" footer="0.3"/>
  <pageSetup paperSize="5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PRESUPUESTO APROBADO 2024</vt:lpstr>
      <vt:lpstr>ENERO 2024</vt:lpstr>
      <vt:lpstr>FEBRERO 2024</vt:lpstr>
      <vt:lpstr>MARZO 2024</vt:lpstr>
      <vt:lpstr>ABRIL 2024</vt:lpstr>
      <vt:lpstr>MAYO 2024</vt:lpstr>
      <vt:lpstr>JUNIO 2024</vt:lpstr>
      <vt:lpstr>'ABRIL 2024'!Títulos_a_imprimir</vt:lpstr>
      <vt:lpstr>'ENERO 2024'!Títulos_a_imprimir</vt:lpstr>
      <vt:lpstr>'FEBRERO 2024'!Títulos_a_imprimir</vt:lpstr>
      <vt:lpstr>'JUNIO 2024'!Títulos_a_imprimir</vt:lpstr>
      <vt:lpstr>'MARZO 2024'!Títulos_a_imprimir</vt:lpstr>
      <vt:lpstr>'MAYO 2024'!Títulos_a_imprimir</vt:lpstr>
      <vt:lpstr>'PRESUPUESTO APROBADO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2024-07-01T13:37:20Z</cp:lastPrinted>
  <dcterms:created xsi:type="dcterms:W3CDTF">2015-06-05T18:19:34Z</dcterms:created>
  <dcterms:modified xsi:type="dcterms:W3CDTF">2024-07-01T13:40:50Z</dcterms:modified>
</cp:coreProperties>
</file>