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yenny.hernandez\Desktop\Presupuesto 2024\PRESUPUESTO APROBADO 2024\"/>
    </mc:Choice>
  </mc:AlternateContent>
  <xr:revisionPtr revIDLastSave="0" documentId="13_ncr:1_{FA44EF26-1565-4A2A-9C20-8DCA2E2CC61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PRESUPUESTO APROBADO 2024" sheetId="1" r:id="rId1"/>
    <sheet name="ENERO 2024" sheetId="2" r:id="rId2"/>
    <sheet name="FEBRERO 2024" sheetId="3" r:id="rId3"/>
  </sheets>
  <definedNames>
    <definedName name="_xlnm.Print_Titles" localSheetId="1">'ENERO 2024'!$1:$7</definedName>
    <definedName name="_xlnm.Print_Titles" localSheetId="0">'PRESUPUESTO APROBADO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3" l="1"/>
  <c r="P83" i="3"/>
  <c r="L83" i="3"/>
  <c r="H83" i="3"/>
  <c r="D82" i="3"/>
  <c r="D81" i="3" s="1"/>
  <c r="E81" i="3"/>
  <c r="C81" i="3"/>
  <c r="D80" i="3"/>
  <c r="D79" i="3"/>
  <c r="P78" i="3"/>
  <c r="O78" i="3"/>
  <c r="O83" i="3" s="1"/>
  <c r="N78" i="3"/>
  <c r="N83" i="3" s="1"/>
  <c r="M78" i="3"/>
  <c r="M83" i="3" s="1"/>
  <c r="L78" i="3"/>
  <c r="K78" i="3"/>
  <c r="K83" i="3" s="1"/>
  <c r="J78" i="3"/>
  <c r="J83" i="3" s="1"/>
  <c r="I78" i="3"/>
  <c r="I83" i="3" s="1"/>
  <c r="H78" i="3"/>
  <c r="G78" i="3"/>
  <c r="F78" i="3"/>
  <c r="E78" i="3"/>
  <c r="D78" i="3"/>
  <c r="C78" i="3"/>
  <c r="E77" i="3"/>
  <c r="D77" i="3" s="1"/>
  <c r="D75" i="3" s="1"/>
  <c r="E76" i="3"/>
  <c r="D76" i="3"/>
  <c r="G75" i="3"/>
  <c r="G83" i="3" s="1"/>
  <c r="F75" i="3"/>
  <c r="F83" i="3" s="1"/>
  <c r="E75" i="3"/>
  <c r="E83" i="3" s="1"/>
  <c r="C75" i="3"/>
  <c r="F74" i="3"/>
  <c r="E74" i="3"/>
  <c r="D72" i="3"/>
  <c r="D71" i="3"/>
  <c r="D70" i="3"/>
  <c r="D69" i="3" s="1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P66" i="3"/>
  <c r="O66" i="3"/>
  <c r="N66" i="3"/>
  <c r="M66" i="3"/>
  <c r="L66" i="3"/>
  <c r="K66" i="3"/>
  <c r="J66" i="3"/>
  <c r="I66" i="3"/>
  <c r="H66" i="3"/>
  <c r="G66" i="3"/>
  <c r="E66" i="3"/>
  <c r="C66" i="3"/>
  <c r="B66" i="3"/>
  <c r="D65" i="3"/>
  <c r="D64" i="3"/>
  <c r="D61" i="3" s="1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O73" i="3" s="1"/>
  <c r="O84" i="3" s="1"/>
  <c r="N43" i="3"/>
  <c r="N73" i="3" s="1"/>
  <c r="N84" i="3" s="1"/>
  <c r="M43" i="3"/>
  <c r="L43" i="3"/>
  <c r="K43" i="3"/>
  <c r="K73" i="3" s="1"/>
  <c r="K84" i="3" s="1"/>
  <c r="J43" i="3"/>
  <c r="J73" i="3" s="1"/>
  <c r="J84" i="3" s="1"/>
  <c r="I43" i="3"/>
  <c r="H43" i="3"/>
  <c r="G43" i="3"/>
  <c r="G73" i="3" s="1"/>
  <c r="G84" i="3" s="1"/>
  <c r="F43" i="3"/>
  <c r="E43" i="3"/>
  <c r="C43" i="3"/>
  <c r="C73" i="3" s="1"/>
  <c r="C84" i="3" s="1"/>
  <c r="B43" i="3"/>
  <c r="B73" i="3" s="1"/>
  <c r="B84" i="3" s="1"/>
  <c r="D42" i="3"/>
  <c r="D41" i="3"/>
  <c r="D40" i="3"/>
  <c r="D39" i="3"/>
  <c r="D38" i="3"/>
  <c r="D37" i="3"/>
  <c r="D35" i="3" s="1"/>
  <c r="D36" i="3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5" i="3" s="1"/>
  <c r="D16" i="3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10" i="3"/>
  <c r="P9" i="3"/>
  <c r="P73" i="3" s="1"/>
  <c r="P84" i="3" s="1"/>
  <c r="O9" i="3"/>
  <c r="N9" i="3"/>
  <c r="M9" i="3"/>
  <c r="M73" i="3" s="1"/>
  <c r="M84" i="3" s="1"/>
  <c r="L9" i="3"/>
  <c r="L73" i="3" s="1"/>
  <c r="L84" i="3" s="1"/>
  <c r="K9" i="3"/>
  <c r="J9" i="3"/>
  <c r="I9" i="3"/>
  <c r="I73" i="3" s="1"/>
  <c r="I84" i="3" s="1"/>
  <c r="H9" i="3"/>
  <c r="H73" i="3" s="1"/>
  <c r="H84" i="3" s="1"/>
  <c r="G9" i="3"/>
  <c r="F9" i="3"/>
  <c r="E9" i="3"/>
  <c r="E73" i="3" s="1"/>
  <c r="E84" i="3" s="1"/>
  <c r="C9" i="3"/>
  <c r="B9" i="3"/>
  <c r="E66" i="2"/>
  <c r="E51" i="2"/>
  <c r="E43" i="2"/>
  <c r="D66" i="3" l="1"/>
  <c r="D51" i="3"/>
  <c r="D43" i="3"/>
  <c r="D25" i="3"/>
  <c r="D9" i="3"/>
  <c r="F73" i="3"/>
  <c r="F84" i="3" s="1"/>
  <c r="D74" i="3"/>
  <c r="D83" i="3"/>
  <c r="G74" i="3"/>
  <c r="D71" i="2"/>
  <c r="D72" i="2"/>
  <c r="D70" i="2"/>
  <c r="D68" i="2"/>
  <c r="D67" i="2"/>
  <c r="D63" i="2"/>
  <c r="D64" i="2"/>
  <c r="D65" i="2"/>
  <c r="D62" i="2"/>
  <c r="D53" i="2"/>
  <c r="D54" i="2"/>
  <c r="D55" i="2"/>
  <c r="D56" i="2"/>
  <c r="D57" i="2"/>
  <c r="D58" i="2"/>
  <c r="D59" i="2"/>
  <c r="D60" i="2"/>
  <c r="D52" i="2"/>
  <c r="D45" i="2"/>
  <c r="D46" i="2"/>
  <c r="D47" i="2"/>
  <c r="D48" i="2"/>
  <c r="D49" i="2"/>
  <c r="D50" i="2"/>
  <c r="D44" i="2"/>
  <c r="D37" i="2"/>
  <c r="D38" i="2"/>
  <c r="D39" i="2"/>
  <c r="D40" i="2"/>
  <c r="D41" i="2"/>
  <c r="D42" i="2"/>
  <c r="D36" i="2"/>
  <c r="D27" i="2"/>
  <c r="D28" i="2"/>
  <c r="D29" i="2"/>
  <c r="D30" i="2"/>
  <c r="D31" i="2"/>
  <c r="D32" i="2"/>
  <c r="D33" i="2"/>
  <c r="D34" i="2"/>
  <c r="D26" i="2"/>
  <c r="D17" i="2"/>
  <c r="D18" i="2"/>
  <c r="D19" i="2"/>
  <c r="D20" i="2"/>
  <c r="D21" i="2"/>
  <c r="D22" i="2"/>
  <c r="D23" i="2"/>
  <c r="D24" i="2"/>
  <c r="D16" i="2"/>
  <c r="D11" i="2"/>
  <c r="D12" i="2"/>
  <c r="D13" i="2"/>
  <c r="D14" i="2"/>
  <c r="D79" i="2"/>
  <c r="D80" i="2"/>
  <c r="D82" i="2"/>
  <c r="D81" i="2" s="1"/>
  <c r="D10" i="2"/>
  <c r="P9" i="2"/>
  <c r="P15" i="2"/>
  <c r="P25" i="2"/>
  <c r="P35" i="2"/>
  <c r="P43" i="2"/>
  <c r="P51" i="2"/>
  <c r="P61" i="2"/>
  <c r="P66" i="2"/>
  <c r="P69" i="2"/>
  <c r="P78" i="2"/>
  <c r="P83" i="2" s="1"/>
  <c r="O9" i="2"/>
  <c r="O15" i="2"/>
  <c r="O25" i="2"/>
  <c r="O35" i="2"/>
  <c r="O43" i="2"/>
  <c r="O51" i="2"/>
  <c r="O61" i="2"/>
  <c r="O66" i="2"/>
  <c r="O69" i="2"/>
  <c r="O78" i="2"/>
  <c r="O83" i="2" s="1"/>
  <c r="N9" i="2"/>
  <c r="N15" i="2"/>
  <c r="N25" i="2"/>
  <c r="N35" i="2"/>
  <c r="N43" i="2"/>
  <c r="N51" i="2"/>
  <c r="N61" i="2"/>
  <c r="N66" i="2"/>
  <c r="N69" i="2"/>
  <c r="N78" i="2"/>
  <c r="N83" i="2" s="1"/>
  <c r="M9" i="2"/>
  <c r="M15" i="2"/>
  <c r="M25" i="2"/>
  <c r="M35" i="2"/>
  <c r="M43" i="2"/>
  <c r="M51" i="2"/>
  <c r="M61" i="2"/>
  <c r="M66" i="2"/>
  <c r="M69" i="2"/>
  <c r="M78" i="2"/>
  <c r="M83" i="2" s="1"/>
  <c r="L9" i="2"/>
  <c r="L15" i="2"/>
  <c r="L25" i="2"/>
  <c r="L35" i="2"/>
  <c r="L43" i="2"/>
  <c r="L51" i="2"/>
  <c r="L61" i="2"/>
  <c r="L66" i="2"/>
  <c r="L69" i="2"/>
  <c r="L78" i="2"/>
  <c r="L83" i="2" s="1"/>
  <c r="K9" i="2"/>
  <c r="K15" i="2"/>
  <c r="K25" i="2"/>
  <c r="K35" i="2"/>
  <c r="K43" i="2"/>
  <c r="K51" i="2"/>
  <c r="K61" i="2"/>
  <c r="K66" i="2"/>
  <c r="K69" i="2"/>
  <c r="K78" i="2"/>
  <c r="K83" i="2" s="1"/>
  <c r="J9" i="2"/>
  <c r="J15" i="2"/>
  <c r="J25" i="2"/>
  <c r="J35" i="2"/>
  <c r="J43" i="2"/>
  <c r="J51" i="2"/>
  <c r="J61" i="2"/>
  <c r="J66" i="2"/>
  <c r="J69" i="2"/>
  <c r="J78" i="2"/>
  <c r="J83" i="2" s="1"/>
  <c r="I9" i="2"/>
  <c r="I15" i="2"/>
  <c r="I25" i="2"/>
  <c r="I35" i="2"/>
  <c r="I43" i="2"/>
  <c r="I51" i="2"/>
  <c r="I61" i="2"/>
  <c r="I66" i="2"/>
  <c r="I69" i="2"/>
  <c r="I78" i="2"/>
  <c r="I83" i="2" s="1"/>
  <c r="H9" i="2"/>
  <c r="H15" i="2"/>
  <c r="H25" i="2"/>
  <c r="H35" i="2"/>
  <c r="H43" i="2"/>
  <c r="H51" i="2"/>
  <c r="H61" i="2"/>
  <c r="H66" i="2"/>
  <c r="H69" i="2"/>
  <c r="H78" i="2"/>
  <c r="H83" i="2" s="1"/>
  <c r="G9" i="2"/>
  <c r="G15" i="2"/>
  <c r="G25" i="2"/>
  <c r="G35" i="2"/>
  <c r="G43" i="2"/>
  <c r="G51" i="2"/>
  <c r="G61" i="2"/>
  <c r="G66" i="2"/>
  <c r="G69" i="2"/>
  <c r="G75" i="2"/>
  <c r="G78" i="2"/>
  <c r="F9" i="2"/>
  <c r="F15" i="2"/>
  <c r="F25" i="2"/>
  <c r="F35" i="2"/>
  <c r="F43" i="2"/>
  <c r="F51" i="2"/>
  <c r="F61" i="2"/>
  <c r="F66" i="2"/>
  <c r="F69" i="2"/>
  <c r="F75" i="2"/>
  <c r="F78" i="2"/>
  <c r="E9" i="2"/>
  <c r="E15" i="2"/>
  <c r="E25" i="2"/>
  <c r="E35" i="2"/>
  <c r="E61" i="2"/>
  <c r="E69" i="2"/>
  <c r="E76" i="2"/>
  <c r="D76" i="2" s="1"/>
  <c r="E77" i="2"/>
  <c r="D77" i="2" s="1"/>
  <c r="E78" i="2"/>
  <c r="E81" i="2"/>
  <c r="C81" i="2"/>
  <c r="C78" i="2"/>
  <c r="C75" i="2"/>
  <c r="C69" i="2"/>
  <c r="B69" i="2"/>
  <c r="C66" i="2"/>
  <c r="B66" i="2"/>
  <c r="C61" i="2"/>
  <c r="B61" i="2"/>
  <c r="C51" i="2"/>
  <c r="B51" i="2"/>
  <c r="C43" i="2"/>
  <c r="B43" i="2"/>
  <c r="C35" i="2"/>
  <c r="B35" i="2"/>
  <c r="C25" i="2"/>
  <c r="B25" i="2"/>
  <c r="C15" i="2"/>
  <c r="B15" i="2"/>
  <c r="C9" i="2"/>
  <c r="B9" i="2"/>
  <c r="B25" i="1"/>
  <c r="D82" i="1"/>
  <c r="D81" i="1" s="1"/>
  <c r="E81" i="1"/>
  <c r="C81" i="1"/>
  <c r="D80" i="1"/>
  <c r="D79" i="1"/>
  <c r="P78" i="1"/>
  <c r="P83" i="1" s="1"/>
  <c r="O78" i="1"/>
  <c r="O83" i="1" s="1"/>
  <c r="N78" i="1"/>
  <c r="N83" i="1" s="1"/>
  <c r="M78" i="1"/>
  <c r="M83" i="1" s="1"/>
  <c r="L78" i="1"/>
  <c r="L83" i="1" s="1"/>
  <c r="K78" i="1"/>
  <c r="K83" i="1" s="1"/>
  <c r="J78" i="1"/>
  <c r="J83" i="1" s="1"/>
  <c r="I78" i="1"/>
  <c r="I83" i="1" s="1"/>
  <c r="H78" i="1"/>
  <c r="H83" i="1" s="1"/>
  <c r="G78" i="1"/>
  <c r="F78" i="1"/>
  <c r="E78" i="1"/>
  <c r="C78" i="1"/>
  <c r="E77" i="1"/>
  <c r="D77" i="1" s="1"/>
  <c r="E76" i="1"/>
  <c r="D76" i="1" s="1"/>
  <c r="G75" i="1"/>
  <c r="F75" i="1"/>
  <c r="C75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D73" i="3" l="1"/>
  <c r="D84" i="3" s="1"/>
  <c r="N73" i="2"/>
  <c r="N84" i="2" s="1"/>
  <c r="F73" i="2"/>
  <c r="G83" i="2"/>
  <c r="D75" i="2"/>
  <c r="M73" i="2"/>
  <c r="M84" i="2" s="1"/>
  <c r="F74" i="2"/>
  <c r="P73" i="2"/>
  <c r="P84" i="2" s="1"/>
  <c r="D78" i="2"/>
  <c r="D61" i="2"/>
  <c r="D69" i="2"/>
  <c r="E73" i="2"/>
  <c r="B73" i="2"/>
  <c r="B84" i="2" s="1"/>
  <c r="G73" i="2"/>
  <c r="H73" i="2"/>
  <c r="H84" i="2" s="1"/>
  <c r="J73" i="2"/>
  <c r="J84" i="2" s="1"/>
  <c r="K73" i="2"/>
  <c r="K84" i="2" s="1"/>
  <c r="L73" i="2"/>
  <c r="L84" i="2" s="1"/>
  <c r="I73" i="2"/>
  <c r="I84" i="2" s="1"/>
  <c r="O73" i="2"/>
  <c r="O84" i="2" s="1"/>
  <c r="D43" i="2"/>
  <c r="D66" i="2"/>
  <c r="D51" i="2"/>
  <c r="D35" i="2"/>
  <c r="D25" i="2"/>
  <c r="D15" i="2"/>
  <c r="E75" i="2"/>
  <c r="E83" i="2" s="1"/>
  <c r="G74" i="2"/>
  <c r="F83" i="2"/>
  <c r="C73" i="2"/>
  <c r="C84" i="2" s="1"/>
  <c r="E75" i="1"/>
  <c r="E83" i="1" s="1"/>
  <c r="N73" i="1"/>
  <c r="N84" i="1" s="1"/>
  <c r="F73" i="1"/>
  <c r="J73" i="1"/>
  <c r="J84" i="1" s="1"/>
  <c r="F74" i="1"/>
  <c r="D78" i="1"/>
  <c r="G74" i="1"/>
  <c r="F83" i="1"/>
  <c r="G73" i="1"/>
  <c r="K73" i="1"/>
  <c r="K84" i="1" s="1"/>
  <c r="O73" i="1"/>
  <c r="O84" i="1" s="1"/>
  <c r="G83" i="1"/>
  <c r="E73" i="1"/>
  <c r="I73" i="1"/>
  <c r="I84" i="1" s="1"/>
  <c r="M73" i="1"/>
  <c r="M84" i="1" s="1"/>
  <c r="D73" i="1"/>
  <c r="H73" i="1"/>
  <c r="H84" i="1" s="1"/>
  <c r="L73" i="1"/>
  <c r="L84" i="1" s="1"/>
  <c r="P73" i="1"/>
  <c r="P84" i="1" s="1"/>
  <c r="D75" i="1"/>
  <c r="C73" i="1"/>
  <c r="C84" i="1" s="1"/>
  <c r="B73" i="1"/>
  <c r="B84" i="1" s="1"/>
  <c r="F84" i="2" l="1"/>
  <c r="D83" i="2"/>
  <c r="G84" i="2"/>
  <c r="D74" i="2"/>
  <c r="E84" i="2"/>
  <c r="E74" i="2"/>
  <c r="G84" i="1"/>
  <c r="E74" i="1"/>
  <c r="E84" i="1"/>
  <c r="F84" i="1"/>
  <c r="D74" i="1"/>
  <c r="D83" i="1"/>
  <c r="D84" i="1" s="1"/>
  <c r="D9" i="2"/>
  <c r="D73" i="2" s="1"/>
  <c r="D84" i="2" l="1"/>
</calcChain>
</file>

<file path=xl/sharedStrings.xml><?xml version="1.0" encoding="utf-8"?>
<sst xmlns="http://schemas.openxmlformats.org/spreadsheetml/2006/main" count="361" uniqueCount="128">
  <si>
    <t>Ministerio de Educacion Superior  Ciencia y Tecnologia</t>
  </si>
  <si>
    <t>Instituto Tecnico Superior Comunitario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</si>
  <si>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</si>
  <si>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</si>
  <si>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</si>
  <si>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</si>
  <si>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</si>
  <si>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</si>
  <si>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</si>
  <si>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</si>
  <si>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</si>
  <si>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</si>
  <si>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</si>
  <si>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</si>
  <si>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</si>
  <si>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</si>
  <si>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</si>
  <si>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</si>
  <si>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</si>
  <si>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</si>
  <si>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</si>
  <si>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</si>
  <si>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</si>
  <si>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</si>
  <si>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</si>
  <si>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</si>
  <si>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</si>
  <si>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</si>
  <si>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</si>
  <si>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</si>
  <si>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</si>
  <si>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</si>
  <si>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</si>
  <si>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</si>
  <si>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</si>
  <si>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</si>
  <si>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</si>
  <si>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</si>
  <si>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</si>
  <si>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</si>
  <si>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</si>
  <si>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</si>
  <si>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</si>
  <si>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</si>
  <si>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</si>
  <si>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</si>
  <si>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</si>
  <si>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</si>
  <si>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</si>
  <si>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</si>
  <si>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</si>
  <si>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</si>
  <si>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</si>
  <si>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</si>
  <si>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</si>
  <si>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</si>
  <si>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</si>
  <si>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</si>
  <si>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</si>
  <si>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</si>
  <si>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</si>
  <si>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</si>
  <si>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</si>
  <si>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</si>
  <si>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</si>
  <si>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</si>
  <si>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</si>
  <si>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</si>
  <si>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</si>
  <si>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</si>
  <si>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</si>
  <si>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</si>
  <si>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</si>
  <si>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</si>
  <si>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</si>
  <si>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</si>
  <si>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</si>
  <si>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</si>
  <si>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</si>
  <si>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</si>
  <si>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</si>
  <si>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</si>
  <si>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</si>
  <si>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</si>
  <si>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</si>
  <si>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</si>
  <si>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</si>
  <si>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</si>
  <si>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</si>
  <si>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</si>
  <si>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</si>
  <si>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</si>
  <si>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</si>
  <si>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</si>
  <si>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</si>
  <si>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</si>
  <si>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</si>
  <si>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</si>
  <si>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</si>
  <si>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</si>
  <si>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</si>
  <si>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</si>
  <si>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</si>
  <si>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</si>
  <si>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</si>
  <si>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</si>
  <si>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</si>
  <si>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</si>
  <si>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</si>
  <si>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</si>
  <si>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</si>
  <si>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</si>
  <si>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 xml:space="preserve">Dra. Maritza Contreras </t>
  </si>
  <si>
    <t xml:space="preserve">Vicerrectora Administrativa y Financiera </t>
  </si>
  <si>
    <t>Año 2024</t>
  </si>
  <si>
    <t xml:space="preserve">  __________________________</t>
  </si>
  <si>
    <t>_________________________________________</t>
  </si>
  <si>
    <t>_______________________________</t>
  </si>
  <si>
    <t>Fuente: [SIGEF]</t>
  </si>
  <si>
    <t>Fecha de registro: hasta el 31 de enero 2024</t>
  </si>
  <si>
    <t>Fecha de imputación: hasta el 31 de enero 2024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</si>
  <si>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</si>
  <si>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</si>
  <si>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</si>
  <si>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</si>
  <si>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</si>
  <si>
    <t>Fecha de registro: hasta el 29 de febrero 2024</t>
  </si>
  <si>
    <t>Fecha de imputación: hasta el 29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</si>
</sst>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1" fillId="0" borderId="0" xfId="0" applyFont="1"/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8" fillId="2" borderId="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03BA0E0B-FFB5-4BB4-94EE-AC7741A25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2000250</xdr:colOff>
      <xdr:row>5</xdr:row>
      <xdr:rowOff>180976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45D532AF-06F2-4153-BE59-0F76B97551F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00250" cy="165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0</xdr:row>
      <xdr:rowOff>67065</xdr:rowOff>
    </xdr:from>
    <xdr:ext cx="15716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028AC370-A35A-429D-AAC7-F02DAAA7C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67065"/>
          <a:ext cx="15716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2790824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3823513-0C49-445B-82B8-C7AD1D5C85E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790824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742950</xdr:colOff>
      <xdr:row>0</xdr:row>
      <xdr:rowOff>28575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854C509C-7E98-44CA-9CC0-0D358F4FB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285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3162300</xdr:colOff>
      <xdr:row>6</xdr:row>
      <xdr:rowOff>9526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8392E7D8-6BFC-4B4D-A6F7-C65F23847CC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162300" cy="17240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74.7109375" style="16" customWidth="1"/>
    <col min="2" max="2" width="19.140625" style="16" customWidth="1"/>
    <col min="3" max="3" width="18" style="16" customWidth="1"/>
    <col min="4" max="4" width="20" style="16" hidden="1" customWidth="1"/>
    <col min="5" max="14" width="18" style="16" hidden="1" customWidth="1"/>
    <col min="15" max="15" width="16.7109375" style="16" hidden="1" customWidth="1"/>
    <col min="16" max="16" width="21.7109375" style="16" hidden="1" customWidth="1"/>
    <col min="17" max="17" width="20" style="16" hidden="1" customWidth="1"/>
    <col min="18" max="18" width="17.85546875" style="16" hidden="1" customWidth="1"/>
    <col min="19" max="19" width="24.42578125" style="16" hidden="1" customWidth="1"/>
    <col min="20" max="20" width="17.7109375" style="16" hidden="1" customWidth="1"/>
    <col min="21" max="21" width="23.28515625" style="16" hidden="1" customWidth="1"/>
    <col min="22" max="22" width="16.140625" style="16" hidden="1" customWidth="1"/>
    <col min="23" max="23" width="5" style="16" hidden="1" customWidth="1"/>
    <col min="24" max="16384" width="8" style="16"/>
  </cols>
  <sheetData>
    <row r="1" spans="1:23" s="1" customFormat="1" ht="23.25" customHeight="1" x14ac:dyDescent="0.25">
      <c r="A1" s="44" t="s">
        <v>0</v>
      </c>
      <c r="B1" s="44"/>
      <c r="C1" s="44"/>
    </row>
    <row r="2" spans="1:23" s="1" customFormat="1" ht="23.25" customHeight="1" x14ac:dyDescent="0.25">
      <c r="A2" s="44" t="s">
        <v>1</v>
      </c>
      <c r="B2" s="44"/>
      <c r="C2" s="44"/>
    </row>
    <row r="3" spans="1:23" s="2" customFormat="1" ht="23.25" x14ac:dyDescent="0.25">
      <c r="A3" s="44" t="s">
        <v>114</v>
      </c>
      <c r="B3" s="44"/>
      <c r="C3" s="4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s="2" customFormat="1" ht="23.25" customHeight="1" x14ac:dyDescent="0.25">
      <c r="A4" s="44" t="s">
        <v>2</v>
      </c>
      <c r="B4" s="44"/>
      <c r="C4" s="4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s="2" customFormat="1" ht="23.25" x14ac:dyDescent="0.25">
      <c r="A5" s="45" t="s">
        <v>3</v>
      </c>
      <c r="B5" s="45"/>
      <c r="C5" s="4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3" s="7" customFormat="1" ht="18.75" x14ac:dyDescent="0.25">
      <c r="A6" s="4"/>
      <c r="B6" s="46" t="s">
        <v>4</v>
      </c>
      <c r="C6" s="46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5"/>
      <c r="R6" s="5"/>
      <c r="S6" s="5"/>
      <c r="T6" s="5"/>
      <c r="U6" s="5"/>
      <c r="V6" s="5"/>
      <c r="W6" s="6"/>
    </row>
    <row r="7" spans="1:23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23" s="13" customFormat="1" ht="15.75" x14ac:dyDescent="0.25">
      <c r="A8" s="12" t="s">
        <v>22</v>
      </c>
      <c r="B8" s="12"/>
      <c r="C8" s="12"/>
      <c r="D8" s="12"/>
      <c r="E8" s="12"/>
    </row>
    <row r="9" spans="1:23" ht="15.75" x14ac:dyDescent="0.25">
      <c r="A9" s="14" t="s">
        <v>23</v>
      </c>
      <c r="B9" s="15">
        <f>SUM(B10:B14)</f>
        <v>530624098</v>
      </c>
      <c r="C9" s="15">
        <f>SUM(C10:C14)</f>
        <v>530624098</v>
      </c>
      <c r="D9" s="15">
        <f>SUM(D10:D14)</f>
        <v>0</v>
      </c>
      <c r="E9" s="15">
        <f t="shared" ref="E9:P9" si="0">SUM(E10:E14)</f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23" ht="15.75" x14ac:dyDescent="0.25">
      <c r="A10" s="17" t="s">
        <v>24</v>
      </c>
      <c r="B10" s="18">
        <v>419037260</v>
      </c>
      <c r="C10" s="18">
        <v>419037260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3" ht="15.75" x14ac:dyDescent="0.25">
      <c r="A11" s="17" t="s">
        <v>25</v>
      </c>
      <c r="B11" s="18">
        <v>52155290</v>
      </c>
      <c r="C11" s="18">
        <v>52155290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3" ht="15.75" x14ac:dyDescent="0.25">
      <c r="A12" s="17" t="s">
        <v>26</v>
      </c>
      <c r="B12" s="19">
        <v>0</v>
      </c>
      <c r="C12" s="19">
        <v>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3" ht="15.75" x14ac:dyDescent="0.25">
      <c r="A13" s="17" t="s">
        <v>27</v>
      </c>
      <c r="B13" s="19">
        <v>0</v>
      </c>
      <c r="C13" s="19"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3" ht="15.75" x14ac:dyDescent="0.25">
      <c r="A14" s="17" t="s">
        <v>28</v>
      </c>
      <c r="B14" s="18">
        <v>59431548</v>
      </c>
      <c r="C14" s="18">
        <v>59431548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3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1">SUM(D16:D24)</f>
        <v>0</v>
      </c>
      <c r="E15" s="15">
        <f t="shared" si="1"/>
        <v>0</v>
      </c>
      <c r="F15" s="15">
        <f t="shared" si="1"/>
        <v>0</v>
      </c>
      <c r="G15" s="15">
        <f t="shared" si="1"/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 t="shared" si="1"/>
        <v>0</v>
      </c>
      <c r="P15" s="15">
        <f t="shared" si="1"/>
        <v>0</v>
      </c>
    </row>
    <row r="16" spans="1:23" ht="15.75" x14ac:dyDescent="0.25">
      <c r="A16" s="17" t="s">
        <v>30</v>
      </c>
      <c r="B16" s="18">
        <v>28187655</v>
      </c>
      <c r="C16" s="18">
        <v>28187655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2">SUM(D26:D34)</f>
        <v>0</v>
      </c>
      <c r="E25" s="15">
        <f t="shared" si="2"/>
        <v>0</v>
      </c>
      <c r="F25" s="15">
        <f t="shared" si="2"/>
        <v>0</v>
      </c>
      <c r="G25" s="15">
        <f t="shared" si="2"/>
        <v>0</v>
      </c>
      <c r="H25" s="15">
        <f t="shared" si="2"/>
        <v>0</v>
      </c>
      <c r="I25" s="15">
        <f t="shared" si="2"/>
        <v>0</v>
      </c>
      <c r="J25" s="15">
        <f t="shared" si="2"/>
        <v>0</v>
      </c>
      <c r="K25" s="15">
        <f t="shared" si="2"/>
        <v>0</v>
      </c>
      <c r="L25" s="15">
        <f t="shared" si="2"/>
        <v>0</v>
      </c>
      <c r="M25" s="15">
        <f t="shared" si="2"/>
        <v>0</v>
      </c>
      <c r="N25" s="15">
        <f t="shared" si="2"/>
        <v>0</v>
      </c>
      <c r="O25" s="15">
        <f t="shared" si="2"/>
        <v>0</v>
      </c>
      <c r="P25" s="15">
        <f t="shared" si="2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31.5" x14ac:dyDescent="0.25">
      <c r="A32" s="17" t="s">
        <v>46</v>
      </c>
      <c r="B32" s="18">
        <v>9650000</v>
      </c>
      <c r="C32" s="18">
        <v>9390000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3">SUM(D36:D42)</f>
        <v>0</v>
      </c>
      <c r="E35" s="21">
        <f t="shared" si="3"/>
        <v>0</v>
      </c>
      <c r="F35" s="15">
        <f t="shared" si="3"/>
        <v>0</v>
      </c>
      <c r="G35" s="15">
        <f t="shared" si="3"/>
        <v>0</v>
      </c>
      <c r="H35" s="15">
        <f t="shared" si="3"/>
        <v>0</v>
      </c>
      <c r="I35" s="15">
        <f t="shared" si="3"/>
        <v>0</v>
      </c>
      <c r="J35" s="15">
        <f t="shared" si="3"/>
        <v>0</v>
      </c>
      <c r="K35" s="15">
        <f t="shared" si="3"/>
        <v>0</v>
      </c>
      <c r="L35" s="15">
        <f t="shared" si="3"/>
        <v>0</v>
      </c>
      <c r="M35" s="15">
        <f t="shared" si="3"/>
        <v>0</v>
      </c>
      <c r="N35" s="15">
        <f t="shared" si="3"/>
        <v>0</v>
      </c>
      <c r="O35" s="15">
        <f t="shared" si="3"/>
        <v>0</v>
      </c>
      <c r="P35" s="15">
        <f t="shared" si="3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/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/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/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31.5" x14ac:dyDescent="0.25">
      <c r="A39" s="17" t="s">
        <v>53</v>
      </c>
      <c r="B39" s="19">
        <v>0</v>
      </c>
      <c r="C39" s="19">
        <v>0</v>
      </c>
      <c r="D39" s="19"/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31.5" x14ac:dyDescent="0.25">
      <c r="A40" s="17" t="s">
        <v>54</v>
      </c>
      <c r="B40" s="19">
        <v>0</v>
      </c>
      <c r="C40" s="19">
        <v>0</v>
      </c>
      <c r="D40" s="19"/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/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/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4">SUM(D44:D50)</f>
        <v>0</v>
      </c>
      <c r="E43" s="21">
        <f t="shared" si="4"/>
        <v>0</v>
      </c>
      <c r="F43" s="15">
        <f t="shared" si="4"/>
        <v>0</v>
      </c>
      <c r="G43" s="15">
        <f t="shared" si="4"/>
        <v>0</v>
      </c>
      <c r="H43" s="15">
        <f t="shared" si="4"/>
        <v>0</v>
      </c>
      <c r="I43" s="15">
        <f t="shared" si="4"/>
        <v>0</v>
      </c>
      <c r="J43" s="15">
        <f t="shared" si="4"/>
        <v>0</v>
      </c>
      <c r="K43" s="15">
        <f t="shared" si="4"/>
        <v>0</v>
      </c>
      <c r="L43" s="15">
        <f t="shared" si="4"/>
        <v>0</v>
      </c>
      <c r="M43" s="15">
        <f t="shared" si="4"/>
        <v>0</v>
      </c>
      <c r="N43" s="15">
        <f t="shared" si="4"/>
        <v>0</v>
      </c>
      <c r="O43" s="15">
        <f t="shared" si="4"/>
        <v>0</v>
      </c>
      <c r="P43" s="15">
        <f t="shared" si="4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/>
      <c r="E44" s="19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/>
      <c r="E45" s="19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/>
      <c r="E46" s="19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31.5" x14ac:dyDescent="0.25">
      <c r="A47" s="17" t="s">
        <v>61</v>
      </c>
      <c r="B47" s="19">
        <v>0</v>
      </c>
      <c r="C47" s="19">
        <v>0</v>
      </c>
      <c r="D47" s="19"/>
      <c r="E47" s="19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31.5" x14ac:dyDescent="0.25">
      <c r="A48" s="17" t="s">
        <v>62</v>
      </c>
      <c r="B48" s="19">
        <v>0</v>
      </c>
      <c r="C48" s="19">
        <v>0</v>
      </c>
      <c r="D48" s="19"/>
      <c r="E48" s="19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23" ht="15.75" x14ac:dyDescent="0.25">
      <c r="A49" s="17" t="s">
        <v>63</v>
      </c>
      <c r="B49" s="19">
        <v>0</v>
      </c>
      <c r="C49" s="19">
        <v>0</v>
      </c>
      <c r="D49" s="19"/>
      <c r="E49" s="19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23" ht="15.75" x14ac:dyDescent="0.25">
      <c r="A50" s="17" t="s">
        <v>64</v>
      </c>
      <c r="B50" s="19">
        <v>0</v>
      </c>
      <c r="C50" s="19">
        <v>0</v>
      </c>
      <c r="D50" s="19"/>
      <c r="E50" s="19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23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K51" si="5">SUM(D52:D60)</f>
        <v>0</v>
      </c>
      <c r="E51" s="15">
        <f t="shared" si="5"/>
        <v>0</v>
      </c>
      <c r="F51" s="15">
        <f t="shared" si="5"/>
        <v>0</v>
      </c>
      <c r="G51" s="15">
        <f>SUM(G52:G60)</f>
        <v>0</v>
      </c>
      <c r="H51" s="15">
        <f t="shared" si="5"/>
        <v>0</v>
      </c>
      <c r="I51" s="15">
        <f t="shared" si="5"/>
        <v>0</v>
      </c>
      <c r="J51" s="15">
        <f t="shared" si="5"/>
        <v>0</v>
      </c>
      <c r="K51" s="15">
        <f t="shared" si="5"/>
        <v>0</v>
      </c>
      <c r="L51" s="15">
        <f>SUM(L52:L60)</f>
        <v>0</v>
      </c>
      <c r="M51" s="15">
        <f>SUM(M52:M60)</f>
        <v>0</v>
      </c>
      <c r="N51" s="15">
        <f>SUM(N52:N60)</f>
        <v>0</v>
      </c>
      <c r="O51" s="15">
        <f>SUM(O52:O60)</f>
        <v>0</v>
      </c>
      <c r="P51" s="15">
        <f>SUM(P52:P60)</f>
        <v>0</v>
      </c>
    </row>
    <row r="52" spans="1:23" ht="15.75" x14ac:dyDescent="0.25">
      <c r="A52" s="17" t="s">
        <v>66</v>
      </c>
      <c r="B52" s="18">
        <v>1200000</v>
      </c>
      <c r="C52" s="18">
        <v>1565200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23" ht="15.75" x14ac:dyDescent="0.25">
      <c r="A53" s="17" t="s">
        <v>67</v>
      </c>
      <c r="B53" s="18">
        <v>1200000</v>
      </c>
      <c r="C53" s="18">
        <v>245400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23" ht="15.75" x14ac:dyDescent="0.25">
      <c r="A54" s="17" t="s">
        <v>68</v>
      </c>
      <c r="B54" s="18">
        <v>800000</v>
      </c>
      <c r="C54" s="18">
        <v>200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23" ht="15.75" x14ac:dyDescent="0.25">
      <c r="A55" s="17" t="s">
        <v>69</v>
      </c>
      <c r="B55" s="18">
        <v>300000</v>
      </c>
      <c r="C55" s="18">
        <v>300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23" ht="15.75" x14ac:dyDescent="0.25">
      <c r="A56" s="17" t="s">
        <v>70</v>
      </c>
      <c r="B56" s="18">
        <v>1633762</v>
      </c>
      <c r="C56" s="18">
        <v>130500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23" ht="15.75" x14ac:dyDescent="0.25">
      <c r="A57" s="17" t="s">
        <v>71</v>
      </c>
      <c r="B57" s="18">
        <v>300000</v>
      </c>
      <c r="C57" s="18">
        <v>100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23" ht="15.75" x14ac:dyDescent="0.25">
      <c r="A58" s="17" t="s">
        <v>72</v>
      </c>
      <c r="B58" s="19">
        <v>0</v>
      </c>
      <c r="C58" s="19">
        <v>0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23" ht="15.75" x14ac:dyDescent="0.25">
      <c r="A59" s="17" t="s">
        <v>73</v>
      </c>
      <c r="B59" s="18">
        <v>1000000</v>
      </c>
      <c r="C59" s="18">
        <v>200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23" ht="31.5" x14ac:dyDescent="0.25">
      <c r="A60" s="17" t="s">
        <v>74</v>
      </c>
      <c r="B60" s="19">
        <v>0</v>
      </c>
      <c r="C60" s="19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23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W61" si="6">SUM(D62:D65)</f>
        <v>0</v>
      </c>
      <c r="E61" s="21">
        <f t="shared" si="6"/>
        <v>0</v>
      </c>
      <c r="F61" s="15">
        <f t="shared" si="6"/>
        <v>0</v>
      </c>
      <c r="G61" s="15">
        <f t="shared" si="6"/>
        <v>0</v>
      </c>
      <c r="H61" s="15">
        <f t="shared" si="6"/>
        <v>0</v>
      </c>
      <c r="I61" s="15">
        <f t="shared" si="6"/>
        <v>0</v>
      </c>
      <c r="J61" s="15">
        <f t="shared" si="6"/>
        <v>0</v>
      </c>
      <c r="K61" s="15">
        <f t="shared" si="6"/>
        <v>0</v>
      </c>
      <c r="L61" s="15">
        <f t="shared" si="6"/>
        <v>0</v>
      </c>
      <c r="M61" s="15">
        <f t="shared" si="6"/>
        <v>0</v>
      </c>
      <c r="N61" s="15">
        <f t="shared" si="6"/>
        <v>0</v>
      </c>
      <c r="O61" s="15">
        <f t="shared" si="6"/>
        <v>0</v>
      </c>
      <c r="P61" s="15">
        <f t="shared" si="6"/>
        <v>0</v>
      </c>
      <c r="Q61" s="15">
        <f t="shared" si="6"/>
        <v>0</v>
      </c>
      <c r="R61" s="15">
        <f t="shared" si="6"/>
        <v>0</v>
      </c>
      <c r="S61" s="15">
        <f t="shared" si="6"/>
        <v>0</v>
      </c>
      <c r="T61" s="15">
        <f t="shared" si="6"/>
        <v>0</v>
      </c>
      <c r="U61" s="15">
        <f t="shared" si="6"/>
        <v>0</v>
      </c>
      <c r="V61" s="15">
        <f t="shared" si="6"/>
        <v>0</v>
      </c>
      <c r="W61" s="15">
        <f t="shared" si="6"/>
        <v>0</v>
      </c>
    </row>
    <row r="62" spans="1:23" ht="15.75" x14ac:dyDescent="0.25">
      <c r="A62" s="17" t="s">
        <v>76</v>
      </c>
      <c r="B62" s="18">
        <v>0</v>
      </c>
      <c r="C62" s="18">
        <v>0</v>
      </c>
      <c r="D62" s="19"/>
      <c r="E62" s="19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23" ht="15.75" x14ac:dyDescent="0.25">
      <c r="A63" s="17" t="s">
        <v>77</v>
      </c>
      <c r="B63" s="19">
        <v>0</v>
      </c>
      <c r="C63" s="19">
        <v>0</v>
      </c>
      <c r="D63" s="19"/>
      <c r="E63" s="19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23" ht="15.75" x14ac:dyDescent="0.25">
      <c r="A64" s="17" t="s">
        <v>78</v>
      </c>
      <c r="B64" s="19">
        <v>0</v>
      </c>
      <c r="C64" s="19">
        <v>0</v>
      </c>
      <c r="D64" s="19"/>
      <c r="E64" s="19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23" ht="31.5" x14ac:dyDescent="0.25">
      <c r="A65" s="17" t="s">
        <v>79</v>
      </c>
      <c r="B65" s="19">
        <v>0</v>
      </c>
      <c r="C65" s="19">
        <v>0</v>
      </c>
      <c r="D65" s="19"/>
      <c r="E65" s="19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23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K66" si="7">SUM(D67:D68)</f>
        <v>0</v>
      </c>
      <c r="E66" s="21">
        <f t="shared" si="7"/>
        <v>0</v>
      </c>
      <c r="F66" s="15">
        <f t="shared" si="7"/>
        <v>0</v>
      </c>
      <c r="G66" s="15">
        <f t="shared" si="7"/>
        <v>0</v>
      </c>
      <c r="H66" s="15">
        <f t="shared" si="7"/>
        <v>0</v>
      </c>
      <c r="I66" s="15">
        <f t="shared" si="7"/>
        <v>0</v>
      </c>
      <c r="J66" s="15">
        <f t="shared" si="7"/>
        <v>0</v>
      </c>
      <c r="K66" s="15">
        <f t="shared" si="7"/>
        <v>0</v>
      </c>
      <c r="L66" s="15">
        <f>SUM(L67:L68)</f>
        <v>0</v>
      </c>
      <c r="M66" s="15">
        <f>SUM(M67:M68)</f>
        <v>0</v>
      </c>
      <c r="N66" s="15">
        <f>SUM(N67:N68)</f>
        <v>0</v>
      </c>
      <c r="O66" s="15">
        <f>SUM(O67:O68)</f>
        <v>0</v>
      </c>
      <c r="P66" s="15">
        <f>SUM(P67:P68)</f>
        <v>0</v>
      </c>
    </row>
    <row r="67" spans="1:23" ht="15.75" x14ac:dyDescent="0.25">
      <c r="A67" s="17" t="s">
        <v>81</v>
      </c>
      <c r="B67" s="19">
        <v>0</v>
      </c>
      <c r="C67" s="19">
        <v>0</v>
      </c>
      <c r="D67" s="19"/>
      <c r="E67" s="19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23" ht="15.75" x14ac:dyDescent="0.25">
      <c r="A68" s="17" t="s">
        <v>82</v>
      </c>
      <c r="B68" s="19">
        <v>0</v>
      </c>
      <c r="C68" s="19">
        <v>0</v>
      </c>
      <c r="D68" s="19"/>
      <c r="E68" s="19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23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8">SUM(D70:D72)</f>
        <v>0</v>
      </c>
      <c r="E69" s="21">
        <f t="shared" si="8"/>
        <v>0</v>
      </c>
      <c r="F69" s="21">
        <f t="shared" si="8"/>
        <v>0</v>
      </c>
      <c r="G69" s="21">
        <f>SUM(G70:G72)</f>
        <v>0</v>
      </c>
      <c r="H69" s="21">
        <f t="shared" si="8"/>
        <v>0</v>
      </c>
      <c r="I69" s="21">
        <f t="shared" si="8"/>
        <v>0</v>
      </c>
      <c r="J69" s="21">
        <f t="shared" si="8"/>
        <v>0</v>
      </c>
      <c r="K69" s="21">
        <f t="shared" si="8"/>
        <v>0</v>
      </c>
      <c r="L69" s="21">
        <f t="shared" si="8"/>
        <v>0</v>
      </c>
      <c r="M69" s="21">
        <f t="shared" si="8"/>
        <v>0</v>
      </c>
      <c r="N69" s="21">
        <f t="shared" si="8"/>
        <v>0</v>
      </c>
      <c r="O69" s="21">
        <f t="shared" si="8"/>
        <v>0</v>
      </c>
      <c r="P69" s="21">
        <f t="shared" si="8"/>
        <v>0</v>
      </c>
    </row>
    <row r="70" spans="1:23" ht="15.75" x14ac:dyDescent="0.25">
      <c r="A70" s="17" t="s">
        <v>84</v>
      </c>
      <c r="B70" s="19">
        <v>0</v>
      </c>
      <c r="C70" s="19">
        <v>0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23" ht="15.75" x14ac:dyDescent="0.25">
      <c r="A71" s="17" t="s">
        <v>85</v>
      </c>
      <c r="B71" s="19">
        <v>0</v>
      </c>
      <c r="C71" s="19">
        <v>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23" ht="15.75" x14ac:dyDescent="0.25">
      <c r="A72" s="22" t="s">
        <v>86</v>
      </c>
      <c r="B72" s="23">
        <v>0</v>
      </c>
      <c r="C72" s="23">
        <v>0</v>
      </c>
      <c r="D72" s="23"/>
      <c r="E72" s="23"/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23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9">SUM(D9+D15+D25+D35+D43+D51+D66+D70)</f>
        <v>0</v>
      </c>
      <c r="E73" s="25">
        <f t="shared" si="9"/>
        <v>0</v>
      </c>
      <c r="F73" s="25">
        <f t="shared" si="9"/>
        <v>0</v>
      </c>
      <c r="G73" s="25">
        <f t="shared" si="9"/>
        <v>0</v>
      </c>
      <c r="H73" s="25">
        <f t="shared" si="9"/>
        <v>0</v>
      </c>
      <c r="I73" s="25">
        <f t="shared" si="9"/>
        <v>0</v>
      </c>
      <c r="J73" s="25">
        <f t="shared" si="9"/>
        <v>0</v>
      </c>
      <c r="K73" s="25">
        <f t="shared" si="9"/>
        <v>0</v>
      </c>
      <c r="L73" s="25">
        <f t="shared" si="9"/>
        <v>0</v>
      </c>
      <c r="M73" s="25">
        <f t="shared" si="9"/>
        <v>0</v>
      </c>
      <c r="N73" s="25">
        <f t="shared" si="9"/>
        <v>0</v>
      </c>
      <c r="O73" s="25">
        <f t="shared" si="9"/>
        <v>0</v>
      </c>
      <c r="P73" s="25">
        <f t="shared" si="9"/>
        <v>0</v>
      </c>
    </row>
    <row r="74" spans="1:23" ht="15.75" x14ac:dyDescent="0.25">
      <c r="A74" s="26" t="s">
        <v>88</v>
      </c>
      <c r="B74" s="27">
        <v>0</v>
      </c>
      <c r="C74" s="27">
        <v>0</v>
      </c>
      <c r="D74" s="27">
        <f t="shared" ref="D74:G74" si="10">SUM(D75+D78+D81)</f>
        <v>0</v>
      </c>
      <c r="E74" s="27">
        <f t="shared" si="10"/>
        <v>0</v>
      </c>
      <c r="F74" s="27">
        <f t="shared" si="10"/>
        <v>0</v>
      </c>
      <c r="G74" s="27">
        <f t="shared" si="10"/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23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:G75" si="11">SUM(D76:D77)</f>
        <v>0</v>
      </c>
      <c r="E75" s="29">
        <f t="shared" si="11"/>
        <v>0</v>
      </c>
      <c r="F75" s="15">
        <f t="shared" si="11"/>
        <v>0</v>
      </c>
      <c r="G75" s="15">
        <f t="shared" si="11"/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</row>
    <row r="76" spans="1:23" ht="15.75" x14ac:dyDescent="0.25">
      <c r="A76" s="17" t="s">
        <v>90</v>
      </c>
      <c r="B76" s="19">
        <v>0</v>
      </c>
      <c r="C76" s="19">
        <v>0</v>
      </c>
      <c r="D76" s="19">
        <f t="shared" ref="D76:E77" si="12">SUM(E76:P76)</f>
        <v>0</v>
      </c>
      <c r="E76" s="19">
        <f t="shared" si="12"/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23" ht="15.75" x14ac:dyDescent="0.25">
      <c r="A77" s="17" t="s">
        <v>91</v>
      </c>
      <c r="B77" s="19">
        <v>0</v>
      </c>
      <c r="C77" s="19">
        <v>0</v>
      </c>
      <c r="D77" s="19">
        <f t="shared" si="12"/>
        <v>0</v>
      </c>
      <c r="E77" s="19">
        <f t="shared" si="12"/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23" ht="15.75" x14ac:dyDescent="0.25">
      <c r="A78" s="20" t="s">
        <v>92</v>
      </c>
      <c r="B78" s="21">
        <v>0</v>
      </c>
      <c r="C78" s="21">
        <f>SUM(C79:C80)</f>
        <v>0</v>
      </c>
      <c r="D78" s="21">
        <f>SUM(D79:D80)</f>
        <v>0</v>
      </c>
      <c r="E78" s="21">
        <f t="shared" ref="E78:P78" si="13">SUM(E79:E80)</f>
        <v>0</v>
      </c>
      <c r="F78" s="15">
        <f t="shared" si="13"/>
        <v>0</v>
      </c>
      <c r="G78" s="15">
        <f t="shared" si="13"/>
        <v>0</v>
      </c>
      <c r="H78" s="15">
        <f t="shared" si="13"/>
        <v>0</v>
      </c>
      <c r="I78" s="15">
        <f t="shared" si="13"/>
        <v>0</v>
      </c>
      <c r="J78" s="15">
        <f t="shared" si="13"/>
        <v>0</v>
      </c>
      <c r="K78" s="15">
        <f t="shared" si="13"/>
        <v>0</v>
      </c>
      <c r="L78" s="15">
        <f t="shared" si="13"/>
        <v>0</v>
      </c>
      <c r="M78" s="15">
        <f t="shared" si="13"/>
        <v>0</v>
      </c>
      <c r="N78" s="15">
        <f t="shared" si="13"/>
        <v>0</v>
      </c>
      <c r="O78" s="15">
        <f t="shared" si="13"/>
        <v>0</v>
      </c>
      <c r="P78" s="15">
        <f t="shared" si="13"/>
        <v>0</v>
      </c>
    </row>
    <row r="79" spans="1:23" ht="15.75" x14ac:dyDescent="0.25">
      <c r="A79" s="17" t="s">
        <v>93</v>
      </c>
      <c r="B79" s="19">
        <v>0</v>
      </c>
      <c r="C79" s="19">
        <v>0</v>
      </c>
      <c r="D79" s="19">
        <f t="shared" ref="D79:D80" si="14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23" ht="15.75" x14ac:dyDescent="0.25">
      <c r="A80" s="17" t="s">
        <v>94</v>
      </c>
      <c r="B80" s="19">
        <v>0</v>
      </c>
      <c r="C80" s="19">
        <v>0</v>
      </c>
      <c r="D80" s="19">
        <f t="shared" si="14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 t="shared" ref="E81" si="15"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16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>SUM(D75+D78+D81)</f>
        <v>0</v>
      </c>
      <c r="E83" s="30">
        <f t="shared" ref="E83:K83" si="17">SUM(E75+E78+E81)</f>
        <v>0</v>
      </c>
      <c r="F83" s="30">
        <f t="shared" si="17"/>
        <v>0</v>
      </c>
      <c r="G83" s="30">
        <f t="shared" si="17"/>
        <v>0</v>
      </c>
      <c r="H83" s="30">
        <f t="shared" si="17"/>
        <v>0</v>
      </c>
      <c r="I83" s="30">
        <f t="shared" si="17"/>
        <v>0</v>
      </c>
      <c r="J83" s="30">
        <f t="shared" si="17"/>
        <v>0</v>
      </c>
      <c r="K83" s="30">
        <f t="shared" si="17"/>
        <v>0</v>
      </c>
      <c r="L83" s="30">
        <f>SUM(L75+L78+L81)</f>
        <v>0</v>
      </c>
      <c r="M83" s="30">
        <f>SUM(M75+M78+M81)</f>
        <v>0</v>
      </c>
      <c r="N83" s="30">
        <f>SUM(N75+N78+N81)</f>
        <v>0</v>
      </c>
      <c r="O83" s="30">
        <f>SUM(O75+O78+O81)</f>
        <v>0</v>
      </c>
      <c r="P83" s="30">
        <f>SUM(P75+P78+P81)</f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P84" si="18">SUM(D73+D83)</f>
        <v>0</v>
      </c>
      <c r="E84" s="32">
        <f t="shared" si="18"/>
        <v>0</v>
      </c>
      <c r="F84" s="32">
        <f t="shared" si="18"/>
        <v>0</v>
      </c>
      <c r="G84" s="32">
        <f t="shared" si="18"/>
        <v>0</v>
      </c>
      <c r="H84" s="32">
        <f t="shared" si="18"/>
        <v>0</v>
      </c>
      <c r="I84" s="32">
        <f t="shared" si="18"/>
        <v>0</v>
      </c>
      <c r="J84" s="32">
        <f t="shared" si="18"/>
        <v>0</v>
      </c>
      <c r="K84" s="32">
        <f t="shared" si="18"/>
        <v>0</v>
      </c>
      <c r="L84" s="32">
        <f t="shared" si="18"/>
        <v>0</v>
      </c>
      <c r="M84" s="32">
        <f t="shared" si="18"/>
        <v>0</v>
      </c>
      <c r="N84" s="32">
        <f t="shared" si="18"/>
        <v>0</v>
      </c>
      <c r="O84" s="32">
        <f t="shared" si="18"/>
        <v>0</v>
      </c>
      <c r="P84" s="32">
        <f t="shared" si="18"/>
        <v>0</v>
      </c>
    </row>
    <row r="85" spans="1:16" x14ac:dyDescent="0.25">
      <c r="A85" s="49" t="s">
        <v>99</v>
      </c>
      <c r="B85" s="49"/>
      <c r="C85" s="49"/>
    </row>
    <row r="86" spans="1:16" x14ac:dyDescent="0.25">
      <c r="A86" s="43" t="s">
        <v>100</v>
      </c>
      <c r="B86" s="43"/>
      <c r="C86" s="43"/>
      <c r="D86" s="34"/>
    </row>
    <row r="87" spans="1:16" x14ac:dyDescent="0.25">
      <c r="A87" s="49" t="s">
        <v>101</v>
      </c>
      <c r="B87" s="49"/>
      <c r="C87" s="49"/>
      <c r="D87" s="35"/>
    </row>
    <row r="88" spans="1:16" ht="28.5" customHeight="1" x14ac:dyDescent="0.25">
      <c r="A88" s="49" t="s">
        <v>102</v>
      </c>
      <c r="B88" s="49"/>
      <c r="C88" s="49"/>
      <c r="D88" s="35"/>
    </row>
    <row r="89" spans="1:16" x14ac:dyDescent="0.25">
      <c r="A89" s="43" t="s">
        <v>103</v>
      </c>
      <c r="B89" s="43"/>
      <c r="C89" s="43"/>
      <c r="D89" s="34"/>
    </row>
    <row r="90" spans="1:16" x14ac:dyDescent="0.25">
      <c r="A90" s="49" t="s">
        <v>104</v>
      </c>
      <c r="B90" s="49"/>
      <c r="C90" s="49"/>
      <c r="D90" s="36"/>
    </row>
    <row r="91" spans="1:16" x14ac:dyDescent="0.25">
      <c r="A91" s="49" t="s">
        <v>105</v>
      </c>
      <c r="B91" s="49"/>
      <c r="C91" s="49"/>
      <c r="D91" s="35"/>
    </row>
    <row r="92" spans="1:16" x14ac:dyDescent="0.25">
      <c r="A92" s="37"/>
      <c r="B92"/>
      <c r="C92"/>
      <c r="D92" s="35"/>
    </row>
    <row r="93" spans="1:16" x14ac:dyDescent="0.25">
      <c r="A93" s="38" t="s">
        <v>115</v>
      </c>
      <c r="B93" s="50" t="s">
        <v>106</v>
      </c>
      <c r="C93" s="50"/>
      <c r="E93" s="39"/>
      <c r="F93" s="39"/>
      <c r="G93" s="39"/>
      <c r="H93" s="39"/>
      <c r="I93" s="39"/>
      <c r="J93" s="39"/>
      <c r="K93" s="39"/>
      <c r="L93" s="39"/>
      <c r="M93" s="51" t="s">
        <v>107</v>
      </c>
      <c r="N93" s="51"/>
      <c r="O93" s="51"/>
      <c r="P93" s="51"/>
    </row>
    <row r="94" spans="1:16" x14ac:dyDescent="0.25">
      <c r="A94" s="38" t="s">
        <v>108</v>
      </c>
      <c r="B94" s="50" t="s">
        <v>109</v>
      </c>
      <c r="C94" s="50"/>
      <c r="E94" s="38"/>
      <c r="F94" s="38"/>
      <c r="H94" s="38"/>
      <c r="J94" s="38"/>
      <c r="K94" s="38"/>
      <c r="L94" s="38"/>
      <c r="M94" s="50" t="s">
        <v>109</v>
      </c>
      <c r="N94" s="50"/>
      <c r="O94" s="50"/>
      <c r="P94" s="50"/>
    </row>
    <row r="95" spans="1:16" x14ac:dyDescent="0.25">
      <c r="A95" s="38" t="s">
        <v>110</v>
      </c>
      <c r="B95" s="50" t="s">
        <v>111</v>
      </c>
      <c r="C95" s="50"/>
      <c r="E95" s="38"/>
      <c r="F95" s="38"/>
      <c r="H95" s="38"/>
      <c r="J95" s="38"/>
      <c r="K95" s="38"/>
      <c r="L95" s="38"/>
      <c r="M95" s="50" t="s">
        <v>111</v>
      </c>
      <c r="N95" s="50"/>
      <c r="O95" s="50"/>
      <c r="P95" s="50"/>
    </row>
    <row r="96" spans="1:16" x14ac:dyDescent="0.25">
      <c r="F96" s="40"/>
    </row>
    <row r="97" spans="1:13" x14ac:dyDescent="0.25">
      <c r="A97" s="51" t="s">
        <v>116</v>
      </c>
      <c r="B97" s="51"/>
      <c r="C97" s="51"/>
    </row>
    <row r="98" spans="1:13" x14ac:dyDescent="0.25">
      <c r="A98" s="52" t="s">
        <v>112</v>
      </c>
      <c r="B98" s="52"/>
      <c r="C98" s="52"/>
      <c r="D98" s="41"/>
      <c r="E98" s="41"/>
      <c r="F98" s="41"/>
      <c r="G98" s="41"/>
      <c r="H98" s="41"/>
      <c r="I98" s="41"/>
      <c r="J98" s="41"/>
      <c r="K98" s="41"/>
      <c r="L98" s="41"/>
      <c r="M98" s="41"/>
    </row>
    <row r="99" spans="1:13" x14ac:dyDescent="0.25">
      <c r="A99" s="52" t="s">
        <v>113</v>
      </c>
      <c r="B99" s="52"/>
      <c r="C99" s="52"/>
      <c r="D99" s="41"/>
      <c r="E99" s="41"/>
      <c r="F99" s="41"/>
      <c r="G99" s="41"/>
      <c r="H99" s="41"/>
      <c r="I99" s="41"/>
      <c r="J99" s="41"/>
      <c r="K99" s="41"/>
      <c r="L99" s="41"/>
      <c r="M99" s="41"/>
    </row>
  </sheetData>
  <sheetProtection algorithmName="SHA-512" hashValue="E1/seh7zXStX0cqE/2GcwasxJ9nimL+KrREVsftDtuEkS7gATo2IzHClue1EQC2Xni/50y3bqHqVh8LsjMBKuQ==" saltValue="8SfshaBCurF53+xnOALKPA==" spinCount="100000" sheet="1" formatCells="0" formatColumns="0" formatRows="0" insertColumns="0" insertRows="0" insertHyperlinks="0" deleteColumns="0" deleteRows="0" sort="0" autoFilter="0" pivotTables="0"/>
  <mergeCells count="23">
    <mergeCell ref="B95:C95"/>
    <mergeCell ref="M95:P95"/>
    <mergeCell ref="A98:C98"/>
    <mergeCell ref="A99:C99"/>
    <mergeCell ref="A97:C97"/>
    <mergeCell ref="A90:C90"/>
    <mergeCell ref="A91:C91"/>
    <mergeCell ref="B93:C93"/>
    <mergeCell ref="M93:P93"/>
    <mergeCell ref="B94:C94"/>
    <mergeCell ref="M94:P94"/>
    <mergeCell ref="D6:P6"/>
    <mergeCell ref="A85:C85"/>
    <mergeCell ref="A86:C86"/>
    <mergeCell ref="A87:C87"/>
    <mergeCell ref="A88:C88"/>
    <mergeCell ref="A89:C89"/>
    <mergeCell ref="A1:C1"/>
    <mergeCell ref="A2:C2"/>
    <mergeCell ref="A3:C3"/>
    <mergeCell ref="A4:C4"/>
    <mergeCell ref="A5:C5"/>
    <mergeCell ref="B6:C6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7420-463A-41AF-A109-C9F3A1814CA7}"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5" width="15.7109375" style="16" customWidth="1"/>
    <col min="6" max="6" width="12.85546875" style="16" hidden="1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</row>
    <row r="3" spans="1:16" s="2" customFormat="1" ht="23.25" x14ac:dyDescent="0.25">
      <c r="A3" s="44" t="s">
        <v>114</v>
      </c>
      <c r="B3" s="44"/>
      <c r="C3" s="44"/>
      <c r="D3" s="44"/>
      <c r="E3" s="44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2</v>
      </c>
      <c r="B4" s="44"/>
      <c r="C4" s="44"/>
      <c r="D4" s="44"/>
      <c r="E4" s="44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3</v>
      </c>
      <c r="B5" s="45"/>
      <c r="C5" s="45"/>
      <c r="D5" s="45"/>
      <c r="E5" s="45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6" t="s">
        <v>4</v>
      </c>
      <c r="C6" s="46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53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23956551.870000001</v>
      </c>
      <c r="E9" s="15">
        <f t="shared" si="0"/>
        <v>23956551.870000001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20003850</v>
      </c>
      <c r="E10" s="18">
        <v>20003850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906000</v>
      </c>
      <c r="E11" s="18">
        <v>906000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3046701.87</v>
      </c>
      <c r="E14" s="18">
        <v>3046701.87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" si="2">SUM(D16:D24)</f>
        <v>185253.77</v>
      </c>
      <c r="E15" s="15">
        <f t="shared" ref="E15:P15" si="3">SUM(E16:E24)</f>
        <v>185253.77</v>
      </c>
      <c r="F15" s="15">
        <f t="shared" si="3"/>
        <v>0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0</v>
      </c>
      <c r="K15" s="15">
        <f t="shared" si="3"/>
        <v>0</v>
      </c>
      <c r="L15" s="15">
        <f t="shared" si="3"/>
        <v>0</v>
      </c>
      <c r="M15" s="15">
        <f t="shared" si="3"/>
        <v>0</v>
      </c>
      <c r="N15" s="15">
        <f t="shared" si="3"/>
        <v>0</v>
      </c>
      <c r="O15" s="15">
        <f t="shared" si="3"/>
        <v>0</v>
      </c>
      <c r="P15" s="15">
        <f t="shared" si="3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185253.77</v>
      </c>
      <c r="E16" s="18">
        <v>185253.77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4">SUM(E17:P17)</f>
        <v>0</v>
      </c>
      <c r="E17" s="18">
        <v>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4"/>
        <v>0</v>
      </c>
      <c r="E18" s="18">
        <v>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4"/>
        <v>0</v>
      </c>
      <c r="E19" s="18">
        <v>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4"/>
        <v>0</v>
      </c>
      <c r="E20" s="18">
        <v>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4"/>
        <v>0</v>
      </c>
      <c r="E21" s="18">
        <v>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4"/>
        <v>0</v>
      </c>
      <c r="E22" s="18">
        <v>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4"/>
        <v>0</v>
      </c>
      <c r="E23" s="18">
        <v>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4"/>
        <v>0</v>
      </c>
      <c r="E24" s="18">
        <v>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" si="5">SUM(D26:D34)</f>
        <v>0</v>
      </c>
      <c r="E25" s="15">
        <f t="shared" ref="E25:P25" si="6">SUM(E26:E34)</f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  <c r="I25" s="15">
        <f t="shared" si="6"/>
        <v>0</v>
      </c>
      <c r="J25" s="15">
        <f t="shared" si="6"/>
        <v>0</v>
      </c>
      <c r="K25" s="15">
        <f t="shared" si="6"/>
        <v>0</v>
      </c>
      <c r="L25" s="15">
        <f t="shared" si="6"/>
        <v>0</v>
      </c>
      <c r="M25" s="15">
        <f t="shared" si="6"/>
        <v>0</v>
      </c>
      <c r="N25" s="15">
        <f t="shared" si="6"/>
        <v>0</v>
      </c>
      <c r="O25" s="15">
        <f t="shared" si="6"/>
        <v>0</v>
      </c>
      <c r="P25" s="15">
        <f t="shared" si="6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7">SUM(E27:P27)</f>
        <v>0</v>
      </c>
      <c r="E27" s="18">
        <v>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7"/>
        <v>0</v>
      </c>
      <c r="E28" s="18">
        <v>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7"/>
        <v>0</v>
      </c>
      <c r="E29" s="18"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7"/>
        <v>0</v>
      </c>
      <c r="E30" s="18">
        <v>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7"/>
        <v>0</v>
      </c>
      <c r="E31" s="18">
        <v>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7"/>
        <v>0</v>
      </c>
      <c r="E32" s="18">
        <v>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7"/>
        <v>0</v>
      </c>
      <c r="E33" s="18">
        <v>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7"/>
        <v>0</v>
      </c>
      <c r="E34" s="18">
        <v>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" si="8">SUM(D36:D42)</f>
        <v>0</v>
      </c>
      <c r="E35" s="21">
        <f t="shared" ref="E35:P35" si="9">SUM(E36:E42)</f>
        <v>0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0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9"/>
        <v>0</v>
      </c>
      <c r="O35" s="15">
        <f t="shared" si="9"/>
        <v>0</v>
      </c>
      <c r="P35" s="15">
        <f t="shared" si="9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10">SUM(E37:P37)</f>
        <v>0</v>
      </c>
      <c r="E37" s="19">
        <v>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10"/>
        <v>0</v>
      </c>
      <c r="E38" s="19">
        <v>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10"/>
        <v>0</v>
      </c>
      <c r="E39" s="19">
        <v>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10"/>
        <v>0</v>
      </c>
      <c r="E40" s="19">
        <v>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10"/>
        <v>0</v>
      </c>
      <c r="E41" s="19">
        <v>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10"/>
        <v>0</v>
      </c>
      <c r="E42" s="19">
        <v>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" si="11">SUM(D44:D50)</f>
        <v>0</v>
      </c>
      <c r="E43" s="21">
        <f t="shared" ref="E43:P43" si="12">SUM(E44:E50)</f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0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12"/>
        <v>0</v>
      </c>
      <c r="O43" s="15">
        <f t="shared" si="12"/>
        <v>0</v>
      </c>
      <c r="P43" s="15">
        <f t="shared" si="12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13">SUM(E45:P45)</f>
        <v>0</v>
      </c>
      <c r="E45" s="19">
        <v>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13"/>
        <v>0</v>
      </c>
      <c r="E46" s="19">
        <v>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13"/>
        <v>0</v>
      </c>
      <c r="E47" s="19">
        <v>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13"/>
        <v>0</v>
      </c>
      <c r="E48" s="19">
        <v>0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13"/>
        <v>0</v>
      </c>
      <c r="E49" s="19">
        <v>0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13"/>
        <v>0</v>
      </c>
      <c r="E50" s="19">
        <v>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" si="14">SUM(D52:D60)</f>
        <v>0</v>
      </c>
      <c r="E51" s="15">
        <f t="shared" ref="E51:P51" si="15">SUM(E52:E60)</f>
        <v>0</v>
      </c>
      <c r="F51" s="15">
        <f t="shared" si="15"/>
        <v>0</v>
      </c>
      <c r="G51" s="15">
        <f t="shared" si="15"/>
        <v>0</v>
      </c>
      <c r="H51" s="15">
        <f t="shared" si="15"/>
        <v>0</v>
      </c>
      <c r="I51" s="15">
        <f t="shared" si="15"/>
        <v>0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0</v>
      </c>
      <c r="N51" s="15">
        <f t="shared" si="15"/>
        <v>0</v>
      </c>
      <c r="O51" s="15">
        <f t="shared" si="15"/>
        <v>0</v>
      </c>
      <c r="P51" s="15">
        <f t="shared" si="15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6">SUM(E53:P53)</f>
        <v>0</v>
      </c>
      <c r="E53" s="18">
        <v>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6"/>
        <v>0</v>
      </c>
      <c r="E54" s="18">
        <v>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6"/>
        <v>0</v>
      </c>
      <c r="E55" s="18">
        <v>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6"/>
        <v>0</v>
      </c>
      <c r="E56" s="18">
        <v>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6"/>
        <v>0</v>
      </c>
      <c r="E57" s="18">
        <v>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6"/>
        <v>0</v>
      </c>
      <c r="E58" s="18">
        <v>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6"/>
        <v>0</v>
      </c>
      <c r="E59" s="18">
        <v>0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31.5" x14ac:dyDescent="0.25">
      <c r="A60" s="17" t="s">
        <v>74</v>
      </c>
      <c r="B60" s="19">
        <v>0</v>
      </c>
      <c r="C60" s="19">
        <v>0</v>
      </c>
      <c r="D60" s="18">
        <f t="shared" si="16"/>
        <v>0</v>
      </c>
      <c r="E60" s="18">
        <v>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" si="17">SUM(D62:D65)</f>
        <v>0</v>
      </c>
      <c r="E61" s="21">
        <f t="shared" ref="E61:P61" si="18">SUM(E62:E65)</f>
        <v>0</v>
      </c>
      <c r="F61" s="15">
        <f t="shared" si="18"/>
        <v>0</v>
      </c>
      <c r="G61" s="15">
        <f t="shared" si="18"/>
        <v>0</v>
      </c>
      <c r="H61" s="15">
        <f t="shared" si="18"/>
        <v>0</v>
      </c>
      <c r="I61" s="15">
        <f t="shared" si="18"/>
        <v>0</v>
      </c>
      <c r="J61" s="15">
        <f t="shared" si="18"/>
        <v>0</v>
      </c>
      <c r="K61" s="15">
        <f t="shared" si="18"/>
        <v>0</v>
      </c>
      <c r="L61" s="15">
        <f t="shared" si="18"/>
        <v>0</v>
      </c>
      <c r="M61" s="15">
        <f t="shared" si="18"/>
        <v>0</v>
      </c>
      <c r="N61" s="15">
        <f t="shared" si="18"/>
        <v>0</v>
      </c>
      <c r="O61" s="15">
        <f t="shared" si="18"/>
        <v>0</v>
      </c>
      <c r="P61" s="15">
        <f t="shared" si="18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9">SUM(E63:P63)</f>
        <v>0</v>
      </c>
      <c r="E63" s="19">
        <v>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9"/>
        <v>0</v>
      </c>
      <c r="E64" s="19">
        <v>0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9"/>
        <v>0</v>
      </c>
      <c r="E65" s="19">
        <v>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" si="20">SUM(D67:D68)</f>
        <v>0</v>
      </c>
      <c r="E66" s="21">
        <f t="shared" ref="E66:P66" si="21">SUM(E67:E68)</f>
        <v>0</v>
      </c>
      <c r="F66" s="15">
        <f t="shared" si="21"/>
        <v>0</v>
      </c>
      <c r="G66" s="15">
        <f t="shared" si="21"/>
        <v>0</v>
      </c>
      <c r="H66" s="15">
        <f t="shared" si="21"/>
        <v>0</v>
      </c>
      <c r="I66" s="15">
        <f t="shared" si="21"/>
        <v>0</v>
      </c>
      <c r="J66" s="15">
        <f t="shared" si="21"/>
        <v>0</v>
      </c>
      <c r="K66" s="15">
        <f t="shared" si="21"/>
        <v>0</v>
      </c>
      <c r="L66" s="15">
        <f t="shared" si="21"/>
        <v>0</v>
      </c>
      <c r="M66" s="15">
        <f t="shared" si="21"/>
        <v>0</v>
      </c>
      <c r="N66" s="15">
        <f t="shared" si="21"/>
        <v>0</v>
      </c>
      <c r="O66" s="15">
        <f t="shared" si="21"/>
        <v>0</v>
      </c>
      <c r="P66" s="15">
        <f t="shared" si="21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" si="22">SUM(D70:D72)</f>
        <v>0</v>
      </c>
      <c r="E69" s="21">
        <f t="shared" ref="E69:P69" si="23">SUM(E70:E72)</f>
        <v>0</v>
      </c>
      <c r="F69" s="21">
        <f t="shared" si="23"/>
        <v>0</v>
      </c>
      <c r="G69" s="21">
        <f t="shared" si="23"/>
        <v>0</v>
      </c>
      <c r="H69" s="21">
        <f t="shared" si="23"/>
        <v>0</v>
      </c>
      <c r="I69" s="21">
        <f t="shared" si="23"/>
        <v>0</v>
      </c>
      <c r="J69" s="21">
        <f t="shared" si="23"/>
        <v>0</v>
      </c>
      <c r="K69" s="21">
        <f t="shared" si="23"/>
        <v>0</v>
      </c>
      <c r="L69" s="21">
        <f t="shared" si="23"/>
        <v>0</v>
      </c>
      <c r="M69" s="21">
        <f t="shared" si="23"/>
        <v>0</v>
      </c>
      <c r="N69" s="21">
        <f t="shared" si="23"/>
        <v>0</v>
      </c>
      <c r="O69" s="21">
        <f t="shared" si="23"/>
        <v>0</v>
      </c>
      <c r="P69" s="21">
        <f t="shared" si="23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24">SUM(E71:P71)</f>
        <v>0</v>
      </c>
      <c r="E71" s="19">
        <v>0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24"/>
        <v>0</v>
      </c>
      <c r="E72" s="23">
        <v>0</v>
      </c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" si="25">SUM(D9+D15+D25+D35+D43+D51+D66+D70)</f>
        <v>24141805.640000001</v>
      </c>
      <c r="E73" s="25">
        <f t="shared" ref="E73:P73" si="26">SUM(E9+E15+E25+E35+E43+E51+E66+E70)</f>
        <v>24141805.640000001</v>
      </c>
      <c r="F73" s="25">
        <f t="shared" si="26"/>
        <v>0</v>
      </c>
      <c r="G73" s="25">
        <f t="shared" si="26"/>
        <v>0</v>
      </c>
      <c r="H73" s="25">
        <f t="shared" si="26"/>
        <v>0</v>
      </c>
      <c r="I73" s="25">
        <f t="shared" si="26"/>
        <v>0</v>
      </c>
      <c r="J73" s="25">
        <f t="shared" si="26"/>
        <v>0</v>
      </c>
      <c r="K73" s="25">
        <f t="shared" si="26"/>
        <v>0</v>
      </c>
      <c r="L73" s="25">
        <f t="shared" si="26"/>
        <v>0</v>
      </c>
      <c r="M73" s="25">
        <f t="shared" si="26"/>
        <v>0</v>
      </c>
      <c r="N73" s="25">
        <f t="shared" si="26"/>
        <v>0</v>
      </c>
      <c r="O73" s="25">
        <f t="shared" si="26"/>
        <v>0</v>
      </c>
      <c r="P73" s="25">
        <f t="shared" si="26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27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28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9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9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30">SUM(C79:C80)</f>
        <v>0</v>
      </c>
      <c r="D78" s="21">
        <f t="shared" si="30"/>
        <v>0</v>
      </c>
      <c r="E78" s="21">
        <f t="shared" si="30"/>
        <v>0</v>
      </c>
      <c r="F78" s="15">
        <f t="shared" si="30"/>
        <v>0</v>
      </c>
      <c r="G78" s="15">
        <f t="shared" si="30"/>
        <v>0</v>
      </c>
      <c r="H78" s="15">
        <f t="shared" si="30"/>
        <v>0</v>
      </c>
      <c r="I78" s="15">
        <f t="shared" si="30"/>
        <v>0</v>
      </c>
      <c r="J78" s="15">
        <f t="shared" si="30"/>
        <v>0</v>
      </c>
      <c r="K78" s="15">
        <f t="shared" si="30"/>
        <v>0</v>
      </c>
      <c r="L78" s="15">
        <f t="shared" si="30"/>
        <v>0</v>
      </c>
      <c r="M78" s="15">
        <f t="shared" si="30"/>
        <v>0</v>
      </c>
      <c r="N78" s="15">
        <f t="shared" si="30"/>
        <v>0</v>
      </c>
      <c r="O78" s="15">
        <f t="shared" si="30"/>
        <v>0</v>
      </c>
      <c r="P78" s="15">
        <f t="shared" si="30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31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31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32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33">SUM(D75+D78+D81)</f>
        <v>0</v>
      </c>
      <c r="E83" s="30">
        <f t="shared" si="33"/>
        <v>0</v>
      </c>
      <c r="F83" s="30">
        <f t="shared" si="33"/>
        <v>0</v>
      </c>
      <c r="G83" s="30">
        <f t="shared" si="33"/>
        <v>0</v>
      </c>
      <c r="H83" s="30">
        <f t="shared" si="33"/>
        <v>0</v>
      </c>
      <c r="I83" s="30">
        <f t="shared" si="33"/>
        <v>0</v>
      </c>
      <c r="J83" s="30">
        <f t="shared" si="33"/>
        <v>0</v>
      </c>
      <c r="K83" s="30">
        <f t="shared" si="33"/>
        <v>0</v>
      </c>
      <c r="L83" s="30">
        <f t="shared" si="33"/>
        <v>0</v>
      </c>
      <c r="M83" s="30">
        <f t="shared" si="33"/>
        <v>0</v>
      </c>
      <c r="N83" s="30">
        <f t="shared" si="33"/>
        <v>0</v>
      </c>
      <c r="O83" s="30">
        <f t="shared" si="33"/>
        <v>0</v>
      </c>
      <c r="P83" s="30">
        <f t="shared" si="33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34">SUM(D73+D83)</f>
        <v>24141805.640000001</v>
      </c>
      <c r="E84" s="32">
        <f t="shared" ref="E84:K84" si="35">SUM(E73+E83)</f>
        <v>24141805.640000001</v>
      </c>
      <c r="F84" s="32">
        <f t="shared" si="35"/>
        <v>0</v>
      </c>
      <c r="G84" s="32">
        <f t="shared" si="35"/>
        <v>0</v>
      </c>
      <c r="H84" s="32">
        <f t="shared" si="35"/>
        <v>0</v>
      </c>
      <c r="I84" s="32">
        <f t="shared" si="35"/>
        <v>0</v>
      </c>
      <c r="J84" s="32">
        <f t="shared" si="35"/>
        <v>0</v>
      </c>
      <c r="K84" s="32">
        <f t="shared" si="35"/>
        <v>0</v>
      </c>
      <c r="L84" s="32">
        <f t="shared" si="34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119</v>
      </c>
      <c r="B86"/>
      <c r="C86"/>
      <c r="D86" s="34"/>
    </row>
    <row r="87" spans="1:16" ht="15" customHeight="1" x14ac:dyDescent="0.25">
      <c r="A87" t="s">
        <v>120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7"/>
      <c r="B96"/>
      <c r="C96"/>
      <c r="D96" s="35"/>
    </row>
    <row r="97" spans="1:16" x14ac:dyDescent="0.25">
      <c r="A97" s="38" t="s">
        <v>115</v>
      </c>
      <c r="B97" s="38"/>
      <c r="C97" s="38"/>
      <c r="D97" s="50" t="s">
        <v>117</v>
      </c>
      <c r="E97" s="50"/>
      <c r="F97" s="39"/>
      <c r="G97" s="39"/>
      <c r="H97" s="39"/>
      <c r="I97" s="39"/>
      <c r="J97" s="39"/>
      <c r="K97" s="39"/>
      <c r="L97" s="39"/>
      <c r="M97" s="51" t="s">
        <v>107</v>
      </c>
      <c r="N97" s="51"/>
      <c r="O97" s="51"/>
      <c r="P97" s="51"/>
    </row>
    <row r="98" spans="1:16" x14ac:dyDescent="0.25">
      <c r="A98" s="38" t="s">
        <v>108</v>
      </c>
      <c r="B98" s="38"/>
      <c r="C98" s="38"/>
      <c r="D98" s="50" t="s">
        <v>109</v>
      </c>
      <c r="E98" s="50"/>
      <c r="F98" s="38"/>
      <c r="H98" s="38"/>
      <c r="J98" s="38"/>
      <c r="K98" s="38"/>
      <c r="L98" s="38"/>
      <c r="M98" s="50" t="s">
        <v>109</v>
      </c>
      <c r="N98" s="50"/>
      <c r="O98" s="50"/>
      <c r="P98" s="50"/>
    </row>
    <row r="99" spans="1:16" x14ac:dyDescent="0.25">
      <c r="A99" s="38" t="s">
        <v>110</v>
      </c>
      <c r="B99" s="38"/>
      <c r="C99" s="38"/>
      <c r="D99" s="50" t="s">
        <v>111</v>
      </c>
      <c r="E99" s="50"/>
      <c r="F99" s="38"/>
      <c r="H99" s="38"/>
      <c r="J99" s="38"/>
      <c r="K99" s="38"/>
      <c r="L99" s="38"/>
      <c r="M99" s="50" t="s">
        <v>111</v>
      </c>
      <c r="N99" s="50"/>
      <c r="O99" s="50"/>
      <c r="P99" s="50"/>
    </row>
    <row r="100" spans="1:16" x14ac:dyDescent="0.25">
      <c r="F100" s="40"/>
    </row>
    <row r="101" spans="1:16" x14ac:dyDescent="0.25">
      <c r="A101" s="51" t="s">
        <v>116</v>
      </c>
      <c r="B101" s="51"/>
      <c r="C101" s="51"/>
      <c r="D101" s="51"/>
      <c r="E101" s="51"/>
    </row>
    <row r="102" spans="1:16" x14ac:dyDescent="0.25">
      <c r="A102" s="52" t="s">
        <v>112</v>
      </c>
      <c r="B102" s="52"/>
      <c r="C102" s="52"/>
      <c r="D102" s="52"/>
      <c r="E102" s="52"/>
      <c r="F102" s="41"/>
      <c r="G102" s="41"/>
      <c r="H102" s="41"/>
      <c r="I102" s="41"/>
      <c r="J102" s="41"/>
      <c r="K102" s="41"/>
      <c r="L102" s="41"/>
      <c r="M102" s="41"/>
    </row>
    <row r="103" spans="1:16" x14ac:dyDescent="0.25">
      <c r="A103" s="52" t="s">
        <v>113</v>
      </c>
      <c r="B103" s="52"/>
      <c r="C103" s="52"/>
      <c r="D103" s="52"/>
      <c r="E103" s="52"/>
      <c r="F103" s="41"/>
      <c r="G103" s="41"/>
      <c r="H103" s="41"/>
      <c r="I103" s="41"/>
      <c r="J103" s="41"/>
      <c r="K103" s="41"/>
      <c r="L103" s="41"/>
      <c r="M103" s="41"/>
    </row>
  </sheetData>
  <sheetProtection algorithmName="SHA-512" hashValue="AZRL6kgVtqrIFTB569NazCAQieChNmZ0vUYuln7H+41GmDHgFJ9SxktRxVS8FhXr3JXH9hlKjwm0ZmK8IW6USA==" saltValue="C7AnlgM9kODOQeu4dqXBQA==" spinCount="100000" sheet="1" formatCells="0" formatColumns="0" formatRows="0" insertColumns="0" insertRows="0" insertHyperlinks="0" deleteColumns="0" deleteRows="0" sort="0" autoFilter="0" pivotTables="0"/>
  <mergeCells count="16">
    <mergeCell ref="A1:E1"/>
    <mergeCell ref="A2:E2"/>
    <mergeCell ref="A3:E3"/>
    <mergeCell ref="A4:E4"/>
    <mergeCell ref="M99:P99"/>
    <mergeCell ref="M97:P97"/>
    <mergeCell ref="M98:P98"/>
    <mergeCell ref="D6:P6"/>
    <mergeCell ref="B6:C6"/>
    <mergeCell ref="A101:E101"/>
    <mergeCell ref="A102:E102"/>
    <mergeCell ref="A103:E103"/>
    <mergeCell ref="A5:E5"/>
    <mergeCell ref="D97:E97"/>
    <mergeCell ref="D98:E98"/>
    <mergeCell ref="D99:E99"/>
  </mergeCells>
  <pageMargins left="0.70866141732283472" right="0.70866141732283472" top="0.74803149606299213" bottom="0.74803149606299213" header="0.31496062992125984" footer="0.31496062992125984"/>
  <pageSetup scale="61" orientation="portrait" r:id="rId1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CF2D-56B5-4C76-B15E-AB403CD42557}">
  <dimension ref="A1:P103"/>
  <sheetViews>
    <sheetView tabSelected="1" topLeftCell="A74" workbookViewId="0">
      <selection activeCell="Q14" sqref="Q14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5" width="14.140625" style="16" bestFit="1" customWidth="1"/>
    <col min="6" max="6" width="14.140625" style="16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  <c r="F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  <c r="F2" s="44"/>
    </row>
    <row r="3" spans="1:16" s="2" customFormat="1" ht="23.25" x14ac:dyDescent="0.25">
      <c r="A3" s="44" t="s">
        <v>114</v>
      </c>
      <c r="B3" s="44"/>
      <c r="C3" s="44"/>
      <c r="D3" s="44"/>
      <c r="E3" s="44"/>
      <c r="F3" s="44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2</v>
      </c>
      <c r="B4" s="44"/>
      <c r="C4" s="44"/>
      <c r="D4" s="44"/>
      <c r="E4" s="44"/>
      <c r="F4" s="44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3</v>
      </c>
      <c r="B5" s="45"/>
      <c r="C5" s="45"/>
      <c r="D5" s="45"/>
      <c r="E5" s="45"/>
      <c r="F5" s="45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6" t="s">
        <v>4</v>
      </c>
      <c r="C6" s="46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53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74866131.49000001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63483299.950000003</v>
      </c>
      <c r="E10" s="18">
        <v>20003850</v>
      </c>
      <c r="F10" s="18">
        <v>43479449.950000003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1812000</v>
      </c>
      <c r="E11" s="18">
        <v>906000</v>
      </c>
      <c r="F11" s="18">
        <v>906000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9570831.5399999991</v>
      </c>
      <c r="E14" s="18">
        <v>3046701.87</v>
      </c>
      <c r="F14" s="18">
        <v>6524129.6699999999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10696793.68</v>
      </c>
      <c r="E15" s="15">
        <f t="shared" si="2"/>
        <v>185253.77</v>
      </c>
      <c r="F15" s="15">
        <f t="shared" si="2"/>
        <v>10511539.91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7588043.6799999997</v>
      </c>
      <c r="E16" s="18">
        <v>185253.77</v>
      </c>
      <c r="F16" s="18">
        <v>7402789.9100000001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3"/>
        <v>0</v>
      </c>
      <c r="E20" s="18">
        <v>0</v>
      </c>
      <c r="F20" s="18">
        <v>0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3"/>
        <v>0</v>
      </c>
      <c r="E22" s="18">
        <v>0</v>
      </c>
      <c r="F22" s="18">
        <v>0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3"/>
        <v>0</v>
      </c>
      <c r="E23" s="18">
        <v>0</v>
      </c>
      <c r="F23" s="18">
        <v>0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91544.4</v>
      </c>
      <c r="E25" s="15">
        <f t="shared" si="4"/>
        <v>0</v>
      </c>
      <c r="F25" s="15">
        <f t="shared" si="4"/>
        <v>91544.4</v>
      </c>
      <c r="G25" s="15">
        <f t="shared" si="4"/>
        <v>0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5">SUM(E27:P27)</f>
        <v>0</v>
      </c>
      <c r="E27" s="18">
        <v>0</v>
      </c>
      <c r="F27" s="18"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5"/>
        <v>0</v>
      </c>
      <c r="E31" s="18">
        <v>0</v>
      </c>
      <c r="F31" s="18"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5"/>
        <v>0</v>
      </c>
      <c r="E32" s="18">
        <v>0</v>
      </c>
      <c r="F32" s="18"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5"/>
        <v>0</v>
      </c>
      <c r="E34" s="18">
        <v>0</v>
      </c>
      <c r="F34" s="18">
        <v>0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0</v>
      </c>
      <c r="E51" s="15">
        <f t="shared" si="10"/>
        <v>0</v>
      </c>
      <c r="F51" s="15">
        <f t="shared" si="10"/>
        <v>0</v>
      </c>
      <c r="G51" s="15">
        <f t="shared" si="10"/>
        <v>0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>
        <v>0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1">SUM(E53:P53)</f>
        <v>0</v>
      </c>
      <c r="E53" s="18">
        <v>0</v>
      </c>
      <c r="F53" s="18">
        <v>0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85654469.570000023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0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85654469.570000023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0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126</v>
      </c>
      <c r="B86"/>
      <c r="C86"/>
      <c r="D86" s="34"/>
    </row>
    <row r="87" spans="1:16" ht="15" customHeight="1" x14ac:dyDescent="0.25">
      <c r="A87" t="s">
        <v>127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7"/>
      <c r="B96"/>
      <c r="C96"/>
      <c r="D96" s="35"/>
    </row>
    <row r="97" spans="1:16" x14ac:dyDescent="0.25">
      <c r="A97" s="38" t="s">
        <v>115</v>
      </c>
      <c r="B97" s="38"/>
      <c r="C97" s="38"/>
      <c r="D97" s="50" t="s">
        <v>117</v>
      </c>
      <c r="E97" s="50"/>
      <c r="F97" s="50"/>
      <c r="G97" s="39"/>
      <c r="H97" s="39"/>
      <c r="I97" s="39"/>
      <c r="J97" s="39"/>
      <c r="K97" s="39"/>
      <c r="L97" s="39"/>
      <c r="M97" s="51" t="s">
        <v>107</v>
      </c>
      <c r="N97" s="51"/>
      <c r="O97" s="51"/>
      <c r="P97" s="51"/>
    </row>
    <row r="98" spans="1:16" x14ac:dyDescent="0.25">
      <c r="A98" s="38" t="s">
        <v>108</v>
      </c>
      <c r="B98" s="38"/>
      <c r="C98" s="38"/>
      <c r="D98" s="50" t="s">
        <v>109</v>
      </c>
      <c r="E98" s="50"/>
      <c r="F98" s="50"/>
      <c r="H98" s="38"/>
      <c r="J98" s="38"/>
      <c r="K98" s="38"/>
      <c r="L98" s="38"/>
      <c r="M98" s="50" t="s">
        <v>109</v>
      </c>
      <c r="N98" s="50"/>
      <c r="O98" s="50"/>
      <c r="P98" s="50"/>
    </row>
    <row r="99" spans="1:16" x14ac:dyDescent="0.25">
      <c r="A99" s="38" t="s">
        <v>110</v>
      </c>
      <c r="B99" s="38"/>
      <c r="C99" s="38"/>
      <c r="D99" s="50" t="s">
        <v>111</v>
      </c>
      <c r="E99" s="50"/>
      <c r="F99" s="50"/>
      <c r="H99" s="38"/>
      <c r="J99" s="38"/>
      <c r="K99" s="38"/>
      <c r="L99" s="38"/>
      <c r="M99" s="50" t="s">
        <v>111</v>
      </c>
      <c r="N99" s="50"/>
      <c r="O99" s="50"/>
      <c r="P99" s="50"/>
    </row>
    <row r="100" spans="1:16" x14ac:dyDescent="0.25">
      <c r="F100" s="40"/>
    </row>
    <row r="101" spans="1:16" x14ac:dyDescent="0.25">
      <c r="A101" s="51" t="s">
        <v>116</v>
      </c>
      <c r="B101" s="51"/>
      <c r="C101" s="51"/>
      <c r="D101" s="51"/>
      <c r="E101" s="51"/>
    </row>
    <row r="102" spans="1:16" x14ac:dyDescent="0.25">
      <c r="A102" s="52" t="s">
        <v>112</v>
      </c>
      <c r="B102" s="52"/>
      <c r="C102" s="52"/>
      <c r="D102" s="52"/>
      <c r="E102" s="52"/>
      <c r="F102" s="41"/>
      <c r="G102" s="41"/>
      <c r="H102" s="41"/>
      <c r="I102" s="41"/>
      <c r="J102" s="41"/>
      <c r="K102" s="41"/>
      <c r="L102" s="41"/>
      <c r="M102" s="41"/>
    </row>
    <row r="103" spans="1:16" x14ac:dyDescent="0.25">
      <c r="A103" s="52" t="s">
        <v>113</v>
      </c>
      <c r="B103" s="52"/>
      <c r="C103" s="52"/>
      <c r="D103" s="52"/>
      <c r="E103" s="52"/>
      <c r="F103" s="41"/>
      <c r="G103" s="41"/>
      <c r="H103" s="41"/>
      <c r="I103" s="41"/>
      <c r="J103" s="41"/>
      <c r="K103" s="41"/>
      <c r="L103" s="41"/>
      <c r="M103" s="41"/>
    </row>
  </sheetData>
  <mergeCells count="16">
    <mergeCell ref="A101:E101"/>
    <mergeCell ref="A102:E102"/>
    <mergeCell ref="A103:E103"/>
    <mergeCell ref="A1:F1"/>
    <mergeCell ref="A2:F2"/>
    <mergeCell ref="A3:F3"/>
    <mergeCell ref="A4:F4"/>
    <mergeCell ref="A5:F5"/>
    <mergeCell ref="D97:F97"/>
    <mergeCell ref="D98:F98"/>
    <mergeCell ref="M97:P97"/>
    <mergeCell ref="M98:P98"/>
    <mergeCell ref="M99:P99"/>
    <mergeCell ref="D99:F99"/>
    <mergeCell ref="B6:C6"/>
    <mergeCell ref="D6:P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PRESUPUESTO APROBADO 2024</vt:lpstr>
      <vt:lpstr>ENERO 2024</vt:lpstr>
      <vt:lpstr>FEBRERO 2024</vt:lpstr>
      <vt:lpstr>'ENERO 2024'!Títulos_a_imprimir</vt:lpstr>
      <vt:lpstr>'PRESUPUESTO APROBADO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Yenny Altagracia Hernández Maria</cp:lastModifiedBy>
  <cp:lastPrinted>2024-02-05T15:20:06Z</cp:lastPrinted>
  <dcterms:created xsi:type="dcterms:W3CDTF">2015-06-05T18:19:34Z</dcterms:created>
  <dcterms:modified xsi:type="dcterms:W3CDTF">2024-03-04T14:28:25Z</dcterms:modified>
</cp:coreProperties>
</file>