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i.capellan\Desktop\Transparencia 2023\Abril\Nomina\"/>
    </mc:Choice>
  </mc:AlternateContent>
  <xr:revisionPtr revIDLastSave="0" documentId="13_ncr:1_{6C374EBA-45C4-4816-9B87-36ECD235E58A}" xr6:coauthVersionLast="47" xr6:coauthVersionMax="47" xr10:uidLastSave="{00000000-0000-0000-0000-000000000000}"/>
  <bookViews>
    <workbookView xWindow="-120" yWindow="-120" windowWidth="20730" windowHeight="11160" xr2:uid="{1876A266-1ADB-427A-AB8D-044F42C335F4}"/>
  </bookViews>
  <sheets>
    <sheet name="ADIC DOCENTE ABRIL" sheetId="6" r:id="rId1"/>
  </sheets>
  <externalReferences>
    <externalReference r:id="rId2"/>
  </externalReferences>
  <definedNames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6" l="1"/>
  <c r="M18" i="6"/>
  <c r="G18" i="6"/>
  <c r="H18" i="6"/>
  <c r="I18" i="6"/>
  <c r="J18" i="6"/>
  <c r="K18" i="6"/>
  <c r="J17" i="6"/>
  <c r="K17" i="6" s="1"/>
  <c r="I17" i="6"/>
  <c r="H17" i="6"/>
  <c r="K16" i="6"/>
  <c r="J16" i="6"/>
  <c r="I16" i="6"/>
  <c r="H16" i="6"/>
  <c r="J15" i="6"/>
  <c r="K15" i="6" s="1"/>
  <c r="I15" i="6"/>
  <c r="H15" i="6"/>
  <c r="J14" i="6"/>
  <c r="K14" i="6" s="1"/>
  <c r="I14" i="6"/>
  <c r="H14" i="6"/>
  <c r="J13" i="6"/>
  <c r="K13" i="6" s="1"/>
  <c r="I13" i="6"/>
  <c r="H13" i="6"/>
  <c r="K12" i="6"/>
  <c r="J12" i="6"/>
  <c r="I12" i="6"/>
  <c r="H12" i="6"/>
  <c r="J11" i="6"/>
  <c r="K11" i="6" s="1"/>
  <c r="I11" i="6"/>
  <c r="H11" i="6"/>
  <c r="J10" i="6"/>
  <c r="K10" i="6" s="1"/>
  <c r="I10" i="6"/>
  <c r="H10" i="6"/>
  <c r="J9" i="6"/>
  <c r="K9" i="6" s="1"/>
  <c r="I9" i="6"/>
  <c r="H9" i="6"/>
</calcChain>
</file>

<file path=xl/sharedStrings.xml><?xml version="1.0" encoding="utf-8"?>
<sst xmlns="http://schemas.openxmlformats.org/spreadsheetml/2006/main" count="63" uniqueCount="32">
  <si>
    <t>INSTITUTO TECNICO SUPERIOR COMUNITARIO ITSC</t>
  </si>
  <si>
    <t>DIRECCION DE GESTION HUMANA</t>
  </si>
  <si>
    <t xml:space="preserve">No </t>
  </si>
  <si>
    <t>EMPLEADO</t>
  </si>
  <si>
    <t>CARGO</t>
  </si>
  <si>
    <t>GENERO</t>
  </si>
  <si>
    <t>ESTATUS</t>
  </si>
  <si>
    <t>DIRECCION/ DEPARTAMENTO</t>
  </si>
  <si>
    <t>SUELDO BASE</t>
  </si>
  <si>
    <t>AFP</t>
  </si>
  <si>
    <t>SFS</t>
  </si>
  <si>
    <t>SB</t>
  </si>
  <si>
    <t>ISR</t>
  </si>
  <si>
    <t>TOTAL DESC.</t>
  </si>
  <si>
    <t>SUELDO NETO</t>
  </si>
  <si>
    <t>DOCENTE</t>
  </si>
  <si>
    <t>M</t>
  </si>
  <si>
    <t>CONTRATADO</t>
  </si>
  <si>
    <t>VICERRECTORIA ACADEMICA</t>
  </si>
  <si>
    <t>F</t>
  </si>
  <si>
    <t>NOMINA ADICIONAL  DOCENTE ABRIL 2023</t>
  </si>
  <si>
    <t>HUBERT ALEXANDER REYES PACHECO</t>
  </si>
  <si>
    <t>JEAN CARLOS CARPIO SANTANA</t>
  </si>
  <si>
    <t>ANA YSABEL ARROYO DE JESUS</t>
  </si>
  <si>
    <t>CARLOS ULERIO REYES</t>
  </si>
  <si>
    <t>ASCELLI SUAZO HERRERA</t>
  </si>
  <si>
    <t>MIGUEL AQUILES NINA JAVIER</t>
  </si>
  <si>
    <t>DELVIS ALEXANDER MERAN ALCANTARA</t>
  </si>
  <si>
    <t>JOAN ALEXANDER DIAZ CARABALLO</t>
  </si>
  <si>
    <t>PAMELA FRANCHESKA CUELLO CEPEDA</t>
  </si>
  <si>
    <t xml:space="preserve"> IRIS RAMIREZ, M.A. </t>
  </si>
  <si>
    <t>Dirección de Gestión Humana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</si>
</sst>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lgerian"/>
      <family val="5"/>
    </font>
    <font>
      <sz val="9"/>
      <color theme="1"/>
      <name val="Calibri"/>
      <family val="2"/>
      <scheme val="minor"/>
    </font>
    <font>
      <b/>
      <sz val="9"/>
      <color theme="1"/>
      <name val="Book Antiqua"/>
      <family val="1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7" xfId="0" applyNumberFormat="1" applyFont="1" applyBorder="1"/>
    <xf numFmtId="164" fontId="2" fillId="0" borderId="6" xfId="0" applyNumberFormat="1" applyFont="1" applyBorder="1"/>
    <xf numFmtId="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/>
    <xf numFmtId="0" fontId="2" fillId="0" borderId="6" xfId="0" applyFont="1" applyBorder="1" applyAlignment="1">
      <alignment horizontal="center"/>
    </xf>
    <xf numFmtId="164" fontId="0" fillId="0" borderId="6" xfId="0" applyNumberFormat="1" applyBorder="1"/>
    <xf numFmtId="164" fontId="5" fillId="0" borderId="6" xfId="0" applyNumberFormat="1" applyFont="1" applyBorder="1"/>
    <xf numFmtId="164" fontId="2" fillId="0" borderId="10" xfId="0" applyNumberFormat="1" applyFont="1" applyBorder="1"/>
    <xf numFmtId="164" fontId="0" fillId="0" borderId="10" xfId="0" applyNumberFormat="1" applyBorder="1"/>
    <xf numFmtId="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/>
    <xf numFmtId="164" fontId="2" fillId="0" borderId="12" xfId="0" applyNumberFormat="1" applyFont="1" applyBorder="1"/>
    <xf numFmtId="4" fontId="5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1258129</xdr:colOff>
      <xdr:row>0</xdr:row>
      <xdr:rowOff>161925</xdr:rowOff>
    </xdr:from>
    <xdr:to>
      <xdr:col>6</xdr:col>
      <xdr:colOff>457615</xdr:colOff>
      <xdr:row>3</xdr:row>
      <xdr:rowOff>174625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B6E3C1-16A6-441C-9FC2-C9F32628143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6754" y="161925"/>
          <a:ext cx="694911" cy="584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uth.james\Desktop\Copia%20de%20NOMINAS%20PARA%20EL%20RAI%20Diciembre%202022_.xlsx" TargetMode="External"/><Relationship Id="rId1" Type="http://schemas.openxmlformats.org/officeDocument/2006/relationships/externalLinkPath" Target="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0560C-A3F4-4337-A926-BDE87A47D4F5}">
  <dimension ref="A1:M22"/>
  <sheetViews>
    <sheetView tabSelected="1" topLeftCell="A2" workbookViewId="0">
      <selection activeCell="G21" sqref="G21"/>
    </sheetView>
  </sheetViews>
  <sheetFormatPr baseColWidth="10" defaultRowHeight="15" x14ac:dyDescent="0.25"/>
  <cols>
    <col min="1" max="1" width="3.5703125" customWidth="1"/>
    <col min="2" max="2" width="29.7109375" customWidth="1"/>
    <col min="3" max="3" width="10" customWidth="1"/>
    <col min="4" max="4" width="8.85546875" customWidth="1"/>
    <col min="6" max="6" width="22.42578125" customWidth="1"/>
    <col min="7" max="7" width="14.28515625" customWidth="1"/>
    <col min="8" max="9" width="12.5703125" bestFit="1" customWidth="1"/>
    <col min="10" max="10" width="13.5703125" bestFit="1" customWidth="1"/>
    <col min="12" max="12" width="12.5703125" bestFit="1" customWidth="1"/>
    <col min="13" max="13" width="13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5.75" x14ac:dyDescent="0.3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6.5" thickBot="1" x14ac:dyDescent="0.35">
      <c r="A7" s="28" t="s">
        <v>20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.75" thickBot="1" x14ac:dyDescent="0.3">
      <c r="A8" s="2" t="s">
        <v>2</v>
      </c>
      <c r="B8" s="3" t="s">
        <v>3</v>
      </c>
      <c r="C8" s="4" t="s">
        <v>4</v>
      </c>
      <c r="D8" s="4" t="s">
        <v>5</v>
      </c>
      <c r="E8" s="5" t="s">
        <v>6</v>
      </c>
      <c r="F8" s="4" t="s">
        <v>7</v>
      </c>
      <c r="G8" s="3" t="s">
        <v>8</v>
      </c>
      <c r="H8" s="2" t="s">
        <v>9</v>
      </c>
      <c r="I8" s="2" t="s">
        <v>10</v>
      </c>
      <c r="J8" s="2" t="s">
        <v>11</v>
      </c>
      <c r="K8" s="4" t="s">
        <v>12</v>
      </c>
      <c r="L8" s="4" t="s">
        <v>13</v>
      </c>
      <c r="M8" s="5" t="s">
        <v>14</v>
      </c>
    </row>
    <row r="9" spans="1:13" x14ac:dyDescent="0.25">
      <c r="A9" s="23">
        <v>1</v>
      </c>
      <c r="B9" s="6" t="s">
        <v>21</v>
      </c>
      <c r="C9" s="7" t="s">
        <v>15</v>
      </c>
      <c r="D9" s="8" t="s">
        <v>16</v>
      </c>
      <c r="E9" s="9" t="s">
        <v>17</v>
      </c>
      <c r="F9" s="7" t="s">
        <v>18</v>
      </c>
      <c r="G9" s="15">
        <v>67080</v>
      </c>
      <c r="H9" s="10">
        <f>2.87%*G9</f>
        <v>1925.1959999999999</v>
      </c>
      <c r="I9" s="10">
        <f>3.04%*G9</f>
        <v>2039.232</v>
      </c>
      <c r="J9" s="11">
        <f>G9-(G9*TSS)</f>
        <v>63115.572</v>
      </c>
      <c r="K9" s="12">
        <f>IF((J9*12)&lt;=SMAX,0,IF(AND((J9*12)&gt;=SMIN2,(J9*12)&lt;=SMAXN2),(((J9*12)-SMIN2)*PORCN1)/12,IF(AND((J9*12)&gt;=SMIN3,(J9*12)&lt;=SMAXN3),(((((J9*12)-SMIN3)*PORCN2)+VAFN3)/12),(((((J9*12)-SMAXN4)*PORCN3)+VAFN4)/12))))</f>
        <v>4818.964233333335</v>
      </c>
      <c r="L9" s="10">
        <v>8808.39</v>
      </c>
      <c r="M9" s="13">
        <v>58271.61</v>
      </c>
    </row>
    <row r="10" spans="1:13" x14ac:dyDescent="0.25">
      <c r="A10" s="24">
        <v>2</v>
      </c>
      <c r="B10" s="6" t="s">
        <v>22</v>
      </c>
      <c r="C10" s="6" t="s">
        <v>15</v>
      </c>
      <c r="D10" s="14" t="s">
        <v>16</v>
      </c>
      <c r="E10" s="9" t="s">
        <v>17</v>
      </c>
      <c r="F10" s="7" t="s">
        <v>18</v>
      </c>
      <c r="G10" s="15">
        <v>17200</v>
      </c>
      <c r="H10" s="11">
        <f t="shared" ref="H10:H17" si="0">2.87%*G10</f>
        <v>493.64</v>
      </c>
      <c r="I10" s="11">
        <f t="shared" ref="I10:I17" si="1">3.04%*G10</f>
        <v>522.88</v>
      </c>
      <c r="J10" s="11">
        <f t="shared" ref="J10:J17" si="2">G10-(G10*TSS)</f>
        <v>16183.48</v>
      </c>
      <c r="K10" s="12">
        <f t="shared" ref="K10:K17" si="3">IF((J10*12)&lt;=SMAX,0,IF(AND((J10*12)&gt;=SMIN2,(J10*12)&lt;=SMAXN2),(((J10*12)-SMIN2)*PORCN1)/12,IF(AND((J10*12)&gt;=SMIN3,(J10*12)&lt;=SMAXN3),(((((J10*12)-SMIN3)*PORCN2)+VAFN3)/12),(((((J10*12)-SMAXN4)*PORCN3)+VAFN4)/12))))</f>
        <v>0</v>
      </c>
      <c r="L10" s="10">
        <v>1041.52</v>
      </c>
      <c r="M10" s="13">
        <v>16158.48</v>
      </c>
    </row>
    <row r="11" spans="1:13" x14ac:dyDescent="0.25">
      <c r="A11" s="23">
        <v>3</v>
      </c>
      <c r="B11" s="6" t="s">
        <v>23</v>
      </c>
      <c r="C11" s="6" t="s">
        <v>15</v>
      </c>
      <c r="D11" s="14" t="s">
        <v>19</v>
      </c>
      <c r="E11" s="9" t="s">
        <v>17</v>
      </c>
      <c r="F11" s="7" t="s">
        <v>18</v>
      </c>
      <c r="G11" s="15">
        <v>27520</v>
      </c>
      <c r="H11" s="11">
        <f t="shared" si="0"/>
        <v>789.82399999999996</v>
      </c>
      <c r="I11" s="11">
        <f t="shared" si="1"/>
        <v>836.60799999999995</v>
      </c>
      <c r="J11" s="11">
        <f t="shared" si="2"/>
        <v>25893.567999999999</v>
      </c>
      <c r="K11" s="12">
        <f t="shared" si="3"/>
        <v>0</v>
      </c>
      <c r="L11" s="10">
        <v>1651.43</v>
      </c>
      <c r="M11" s="13">
        <v>25868.57</v>
      </c>
    </row>
    <row r="12" spans="1:13" x14ac:dyDescent="0.25">
      <c r="A12" s="24">
        <v>4</v>
      </c>
      <c r="B12" s="6" t="s">
        <v>24</v>
      </c>
      <c r="C12" s="6" t="s">
        <v>15</v>
      </c>
      <c r="D12" s="14" t="s">
        <v>16</v>
      </c>
      <c r="E12" s="9" t="s">
        <v>17</v>
      </c>
      <c r="F12" s="7" t="s">
        <v>18</v>
      </c>
      <c r="G12" s="15">
        <v>68800</v>
      </c>
      <c r="H12" s="11">
        <f t="shared" si="0"/>
        <v>1974.56</v>
      </c>
      <c r="I12" s="11">
        <f t="shared" si="1"/>
        <v>2091.52</v>
      </c>
      <c r="J12" s="11">
        <f t="shared" si="2"/>
        <v>64733.919999999998</v>
      </c>
      <c r="K12" s="12">
        <f t="shared" si="3"/>
        <v>5142.6338333333342</v>
      </c>
      <c r="L12" s="10">
        <v>9233.7099999999991</v>
      </c>
      <c r="M12" s="13">
        <v>59566.29</v>
      </c>
    </row>
    <row r="13" spans="1:13" x14ac:dyDescent="0.25">
      <c r="A13" s="23">
        <v>5</v>
      </c>
      <c r="B13" s="6" t="s">
        <v>25</v>
      </c>
      <c r="C13" s="6" t="s">
        <v>15</v>
      </c>
      <c r="D13" s="14" t="s">
        <v>19</v>
      </c>
      <c r="E13" s="9" t="s">
        <v>17</v>
      </c>
      <c r="F13" s="7" t="s">
        <v>18</v>
      </c>
      <c r="G13" s="15">
        <v>30100</v>
      </c>
      <c r="H13" s="11">
        <f t="shared" si="0"/>
        <v>863.87</v>
      </c>
      <c r="I13" s="11">
        <f t="shared" si="1"/>
        <v>915.04</v>
      </c>
      <c r="J13" s="11">
        <f t="shared" si="2"/>
        <v>28321.09</v>
      </c>
      <c r="K13" s="12">
        <f>IF((J13*12)&lt;=SMAX,0,IF(AND((J13*12)&gt;=SMIN2,(J13*12)&lt;=SMAXN2),(((J13*12)-SMIN2)*PORCN1)/12,IF(AND((J13*12)&gt;=SMIN3,(J13*12)&lt;=SMAXN3),(((((J13*12)-SMIN3)*PORCN2)+VAFN3)/12),(((((J13*12)-SMAXN4)*PORCN3)+VAFN4)/12))))</f>
        <v>0</v>
      </c>
      <c r="L13" s="10">
        <v>1803.91</v>
      </c>
      <c r="M13" s="13">
        <v>28296.09</v>
      </c>
    </row>
    <row r="14" spans="1:13" x14ac:dyDescent="0.25">
      <c r="A14" s="24">
        <v>6</v>
      </c>
      <c r="B14" s="6" t="s">
        <v>26</v>
      </c>
      <c r="C14" s="6" t="s">
        <v>15</v>
      </c>
      <c r="D14" s="14" t="s">
        <v>16</v>
      </c>
      <c r="E14" s="9" t="s">
        <v>17</v>
      </c>
      <c r="F14" s="7" t="s">
        <v>18</v>
      </c>
      <c r="G14" s="15">
        <v>29240</v>
      </c>
      <c r="H14" s="11">
        <f t="shared" si="0"/>
        <v>839.18799999999999</v>
      </c>
      <c r="I14" s="11">
        <f t="shared" si="1"/>
        <v>888.89599999999996</v>
      </c>
      <c r="J14" s="11">
        <f t="shared" si="2"/>
        <v>27511.916000000001</v>
      </c>
      <c r="K14" s="12">
        <f t="shared" si="3"/>
        <v>0</v>
      </c>
      <c r="L14" s="10">
        <v>1753.09</v>
      </c>
      <c r="M14" s="13">
        <v>27486.91</v>
      </c>
    </row>
    <row r="15" spans="1:13" x14ac:dyDescent="0.25">
      <c r="A15" s="23">
        <v>7</v>
      </c>
      <c r="B15" s="6" t="s">
        <v>27</v>
      </c>
      <c r="C15" s="6" t="s">
        <v>15</v>
      </c>
      <c r="D15" s="14" t="s">
        <v>16</v>
      </c>
      <c r="E15" s="9" t="s">
        <v>17</v>
      </c>
      <c r="F15" s="7" t="s">
        <v>18</v>
      </c>
      <c r="G15" s="15">
        <v>6880</v>
      </c>
      <c r="H15" s="11">
        <f t="shared" si="0"/>
        <v>197.45599999999999</v>
      </c>
      <c r="I15" s="11">
        <f t="shared" si="1"/>
        <v>209.15199999999999</v>
      </c>
      <c r="J15" s="11">
        <f t="shared" si="2"/>
        <v>6473.3919999999998</v>
      </c>
      <c r="K15" s="12">
        <f t="shared" si="3"/>
        <v>0</v>
      </c>
      <c r="L15" s="10">
        <v>431.61</v>
      </c>
      <c r="M15" s="13">
        <v>6448.39</v>
      </c>
    </row>
    <row r="16" spans="1:13" x14ac:dyDescent="0.25">
      <c r="A16" s="24">
        <v>8</v>
      </c>
      <c r="B16" s="6" t="s">
        <v>28</v>
      </c>
      <c r="C16" s="6" t="s">
        <v>15</v>
      </c>
      <c r="D16" s="14" t="s">
        <v>16</v>
      </c>
      <c r="E16" s="9" t="s">
        <v>17</v>
      </c>
      <c r="F16" s="7" t="s">
        <v>18</v>
      </c>
      <c r="G16" s="15">
        <v>67080</v>
      </c>
      <c r="H16" s="11">
        <f t="shared" si="0"/>
        <v>1925.1959999999999</v>
      </c>
      <c r="I16" s="11">
        <f t="shared" si="1"/>
        <v>2039.232</v>
      </c>
      <c r="J16" s="11">
        <f t="shared" si="2"/>
        <v>63115.572</v>
      </c>
      <c r="K16" s="12">
        <f t="shared" si="3"/>
        <v>4818.964233333335</v>
      </c>
      <c r="L16" s="10">
        <v>8808.39</v>
      </c>
      <c r="M16" s="13">
        <v>58271.61</v>
      </c>
    </row>
    <row r="17" spans="1:13" x14ac:dyDescent="0.25">
      <c r="A17" s="23">
        <v>9</v>
      </c>
      <c r="B17" s="6" t="s">
        <v>29</v>
      </c>
      <c r="C17" s="6" t="s">
        <v>15</v>
      </c>
      <c r="D17" s="14" t="s">
        <v>19</v>
      </c>
      <c r="E17" s="9" t="s">
        <v>17</v>
      </c>
      <c r="F17" s="7" t="s">
        <v>18</v>
      </c>
      <c r="G17" s="18">
        <v>77400</v>
      </c>
      <c r="H17" s="17">
        <f t="shared" si="0"/>
        <v>2221.38</v>
      </c>
      <c r="I17" s="17">
        <f t="shared" si="1"/>
        <v>2352.96</v>
      </c>
      <c r="J17" s="17">
        <f t="shared" si="2"/>
        <v>72825.66</v>
      </c>
      <c r="K17" s="19">
        <f t="shared" si="3"/>
        <v>6789.352291666667</v>
      </c>
      <c r="L17" s="20">
        <v>11388.69</v>
      </c>
      <c r="M17" s="21">
        <v>66011.31</v>
      </c>
    </row>
    <row r="18" spans="1:13" x14ac:dyDescent="0.25">
      <c r="G18" s="16">
        <f t="shared" ref="G18:M18" si="4">SUM(G9:G17)</f>
        <v>391300</v>
      </c>
      <c r="H18" s="16">
        <f t="shared" si="4"/>
        <v>11230.310000000001</v>
      </c>
      <c r="I18" s="16">
        <f t="shared" si="4"/>
        <v>11895.52</v>
      </c>
      <c r="J18" s="16">
        <f t="shared" si="4"/>
        <v>368174.16999999993</v>
      </c>
      <c r="K18" s="22">
        <f t="shared" si="4"/>
        <v>21569.914591666671</v>
      </c>
      <c r="L18" s="16">
        <f t="shared" si="4"/>
        <v>44920.740000000005</v>
      </c>
      <c r="M18" s="16">
        <f t="shared" si="4"/>
        <v>346379.26</v>
      </c>
    </row>
    <row r="21" spans="1:13" x14ac:dyDescent="0.25">
      <c r="B21" s="25" t="s">
        <v>30</v>
      </c>
    </row>
    <row r="22" spans="1:13" x14ac:dyDescent="0.25">
      <c r="B22" s="25" t="s">
        <v>31</v>
      </c>
    </row>
  </sheetData>
  <mergeCells count="3">
    <mergeCell ref="A5:M5"/>
    <mergeCell ref="A6:M6"/>
    <mergeCell ref="A7:M7"/>
  </mergeCells>
  <pageMargins left="0.25" right="0.25" top="0.75" bottom="0.75" header="0.3" footer="0.3"/>
  <pageSetup paperSize="5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ADIC DOCENTE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Kirsi A. Capellán Hernández</cp:lastModifiedBy>
  <cp:lastPrinted>2023-05-03T13:37:45Z</cp:lastPrinted>
  <dcterms:created xsi:type="dcterms:W3CDTF">2023-04-17T13:45:41Z</dcterms:created>
  <dcterms:modified xsi:type="dcterms:W3CDTF">2023-05-03T19:35:39Z</dcterms:modified>
</cp:coreProperties>
</file>